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ma\Desktop\IFRS16\"/>
    </mc:Choice>
  </mc:AlternateContent>
  <xr:revisionPtr revIDLastSave="0" documentId="13_ncr:1_{9C589DA4-C07D-45A3-9F11-1325CFC57F05}" xr6:coauthVersionLast="41" xr6:coauthVersionMax="41" xr10:uidLastSave="{00000000-0000-0000-0000-000000000000}"/>
  <bookViews>
    <workbookView xWindow="-120" yWindow="-120" windowWidth="29040" windowHeight="17640" xr2:uid="{5AFA8730-2327-4EC3-91CA-0F4CBA58B37C}"/>
  </bookViews>
  <sheets>
    <sheet name="Every 15 days" sheetId="1" r:id="rId1"/>
    <sheet name="Every 30 days" sheetId="4" r:id="rId2"/>
    <sheet name="Monthly" sheetId="2" r:id="rId3"/>
    <sheet name="Monthly with Service Fe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6" l="1"/>
  <c r="I10" i="6"/>
  <c r="I11" i="6"/>
  <c r="I12" i="6"/>
  <c r="I13" i="6"/>
  <c r="I14" i="6"/>
  <c r="I15" i="6"/>
  <c r="I16" i="6"/>
  <c r="I17" i="6"/>
  <c r="I18" i="6"/>
  <c r="I19" i="6"/>
  <c r="I8" i="6"/>
  <c r="E9" i="6"/>
  <c r="E10" i="6"/>
  <c r="E11" i="6"/>
  <c r="E12" i="6"/>
  <c r="E13" i="6"/>
  <c r="E14" i="6"/>
  <c r="E15" i="6"/>
  <c r="E16" i="6"/>
  <c r="E17" i="6"/>
  <c r="E18" i="6"/>
  <c r="E19" i="6"/>
  <c r="E8" i="6"/>
  <c r="E9" i="2"/>
  <c r="E10" i="2"/>
  <c r="E11" i="2"/>
  <c r="E12" i="2"/>
  <c r="E13" i="2"/>
  <c r="E14" i="2"/>
  <c r="E15" i="2"/>
  <c r="E16" i="2"/>
  <c r="E17" i="2"/>
  <c r="E18" i="2"/>
  <c r="E19" i="2"/>
  <c r="E8" i="2"/>
  <c r="J12" i="6" l="1"/>
  <c r="J16" i="6"/>
  <c r="J8" i="6"/>
  <c r="G19" i="6"/>
  <c r="D19" i="6"/>
  <c r="G18" i="6"/>
  <c r="H18" i="6" s="1"/>
  <c r="J18" i="6" s="1"/>
  <c r="D18" i="6"/>
  <c r="G17" i="6"/>
  <c r="H17" i="6" s="1"/>
  <c r="J17" i="6" s="1"/>
  <c r="D17" i="6"/>
  <c r="G16" i="6"/>
  <c r="H16" i="6" s="1"/>
  <c r="D16" i="6"/>
  <c r="G15" i="6"/>
  <c r="H15" i="6" s="1"/>
  <c r="J15" i="6" s="1"/>
  <c r="D15" i="6"/>
  <c r="G14" i="6"/>
  <c r="D14" i="6"/>
  <c r="G13" i="6"/>
  <c r="D13" i="6"/>
  <c r="H13" i="6" s="1"/>
  <c r="G12" i="6"/>
  <c r="H12" i="6" s="1"/>
  <c r="D12" i="6"/>
  <c r="G11" i="6"/>
  <c r="H11" i="6" s="1"/>
  <c r="J11" i="6" s="1"/>
  <c r="D11" i="6"/>
  <c r="G10" i="6"/>
  <c r="D10" i="6"/>
  <c r="G9" i="6"/>
  <c r="D9" i="6"/>
  <c r="H9" i="6" s="1"/>
  <c r="G8" i="6"/>
  <c r="H8" i="6" s="1"/>
  <c r="D8" i="6"/>
  <c r="E9" i="4"/>
  <c r="E10" i="4"/>
  <c r="E11" i="4"/>
  <c r="E12" i="4"/>
  <c r="I12" i="4" s="1"/>
  <c r="E13" i="4"/>
  <c r="E14" i="4"/>
  <c r="E15" i="4"/>
  <c r="E16" i="4"/>
  <c r="I16" i="4" s="1"/>
  <c r="E17" i="4"/>
  <c r="E18" i="4"/>
  <c r="E19" i="4"/>
  <c r="E20" i="4"/>
  <c r="I20" i="4" s="1"/>
  <c r="E8" i="4"/>
  <c r="I8" i="4" s="1"/>
  <c r="I9" i="4"/>
  <c r="I10" i="4"/>
  <c r="I11" i="4"/>
  <c r="I13" i="4"/>
  <c r="I14" i="4"/>
  <c r="I15" i="4"/>
  <c r="I17" i="4"/>
  <c r="I18" i="4"/>
  <c r="I19" i="4"/>
  <c r="E9" i="1"/>
  <c r="E10" i="1"/>
  <c r="E11" i="1"/>
  <c r="E12" i="1"/>
  <c r="I12" i="1" s="1"/>
  <c r="E13" i="1"/>
  <c r="E14" i="1"/>
  <c r="E15" i="1"/>
  <c r="E16" i="1"/>
  <c r="E17" i="1"/>
  <c r="E18" i="1"/>
  <c r="E19" i="1"/>
  <c r="E20" i="1"/>
  <c r="I20" i="1" s="1"/>
  <c r="E21" i="1"/>
  <c r="E22" i="1"/>
  <c r="E23" i="1"/>
  <c r="E24" i="1"/>
  <c r="I24" i="1" s="1"/>
  <c r="E25" i="1"/>
  <c r="E26" i="1"/>
  <c r="E27" i="1"/>
  <c r="E28" i="1"/>
  <c r="I28" i="1" s="1"/>
  <c r="E29" i="1"/>
  <c r="E30" i="1"/>
  <c r="E31" i="1"/>
  <c r="E32" i="1"/>
  <c r="I32" i="1" s="1"/>
  <c r="E8" i="1"/>
  <c r="I8" i="1" s="1"/>
  <c r="I11" i="1"/>
  <c r="I16" i="1"/>
  <c r="I23" i="1"/>
  <c r="I27" i="1"/>
  <c r="I8" i="2"/>
  <c r="I9" i="2"/>
  <c r="I10" i="2"/>
  <c r="I11" i="2"/>
  <c r="I12" i="2"/>
  <c r="I13" i="2"/>
  <c r="I14" i="2"/>
  <c r="I15" i="2"/>
  <c r="I16" i="2"/>
  <c r="I17" i="2"/>
  <c r="I18" i="2"/>
  <c r="I19" i="2"/>
  <c r="I9" i="1"/>
  <c r="I10" i="1"/>
  <c r="I13" i="1"/>
  <c r="I14" i="1"/>
  <c r="I15" i="1"/>
  <c r="I17" i="1"/>
  <c r="I18" i="1"/>
  <c r="I19" i="1"/>
  <c r="I21" i="1"/>
  <c r="I22" i="1"/>
  <c r="I25" i="1"/>
  <c r="I26" i="1"/>
  <c r="I29" i="1"/>
  <c r="I30" i="1"/>
  <c r="I31" i="1"/>
  <c r="J9" i="6" l="1"/>
  <c r="H14" i="6"/>
  <c r="J14" i="6" s="1"/>
  <c r="H10" i="6"/>
  <c r="J10" i="6" s="1"/>
  <c r="J13" i="6"/>
  <c r="H19" i="6"/>
  <c r="J19" i="6" s="1"/>
  <c r="G9" i="2"/>
  <c r="G10" i="2"/>
  <c r="G11" i="2"/>
  <c r="G12" i="2"/>
  <c r="G13" i="2"/>
  <c r="G14" i="2"/>
  <c r="G15" i="2"/>
  <c r="G16" i="2"/>
  <c r="G17" i="2"/>
  <c r="G18" i="2"/>
  <c r="G19" i="2"/>
  <c r="G8" i="2"/>
  <c r="H9" i="4"/>
  <c r="H10" i="4"/>
  <c r="H11" i="4"/>
  <c r="H12" i="4"/>
  <c r="H13" i="4"/>
  <c r="H14" i="4"/>
  <c r="H15" i="4"/>
  <c r="H16" i="4"/>
  <c r="H17" i="4"/>
  <c r="H18" i="4"/>
  <c r="H19" i="4"/>
  <c r="C8" i="4"/>
  <c r="B9" i="4" s="1"/>
  <c r="C9" i="4" s="1"/>
  <c r="B10" i="4" s="1"/>
  <c r="C10" i="4" s="1"/>
  <c r="B11" i="4" s="1"/>
  <c r="C11" i="4" s="1"/>
  <c r="B12" i="4" s="1"/>
  <c r="C12" i="4" s="1"/>
  <c r="B13" i="4" s="1"/>
  <c r="C13" i="4" s="1"/>
  <c r="B14" i="4" s="1"/>
  <c r="C14" i="4" s="1"/>
  <c r="B15" i="4" s="1"/>
  <c r="C15" i="4" s="1"/>
  <c r="B16" i="4" s="1"/>
  <c r="C16" i="4" s="1"/>
  <c r="B17" i="4" s="1"/>
  <c r="C17" i="4" s="1"/>
  <c r="B18" i="4" s="1"/>
  <c r="C18" i="4" s="1"/>
  <c r="B19" i="4" s="1"/>
  <c r="C19" i="4" s="1"/>
  <c r="B20" i="4" s="1"/>
  <c r="D20" i="4" s="1"/>
  <c r="H20" i="4" s="1"/>
  <c r="G1" i="6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8" i="1"/>
  <c r="D19" i="2" l="1"/>
  <c r="D9" i="2"/>
  <c r="D10" i="2"/>
  <c r="D11" i="2"/>
  <c r="D12" i="2"/>
  <c r="D13" i="2"/>
  <c r="D14" i="2"/>
  <c r="D15" i="2"/>
  <c r="D16" i="2"/>
  <c r="D17" i="2"/>
  <c r="D18" i="2"/>
  <c r="D8" i="2"/>
  <c r="H15" i="2" l="1"/>
  <c r="H18" i="2"/>
  <c r="H17" i="2"/>
  <c r="H9" i="2"/>
  <c r="H11" i="2"/>
  <c r="H14" i="2"/>
  <c r="H10" i="2"/>
  <c r="H13" i="2"/>
  <c r="H16" i="2"/>
  <c r="H12" i="2"/>
  <c r="H19" i="2"/>
  <c r="H8" i="2"/>
  <c r="G1" i="2" s="1"/>
  <c r="D32" i="1" l="1"/>
  <c r="C31" i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C18" i="1"/>
  <c r="D18" i="1" s="1"/>
  <c r="C19" i="1"/>
  <c r="D19" i="1" s="1"/>
  <c r="C8" i="1"/>
  <c r="D8" i="1" s="1"/>
  <c r="D17" i="1"/>
  <c r="H15" i="1" l="1"/>
  <c r="H29" i="1"/>
  <c r="H24" i="1"/>
  <c r="H27" i="1"/>
  <c r="H23" i="1"/>
  <c r="H19" i="1"/>
  <c r="H11" i="1"/>
  <c r="H25" i="1"/>
  <c r="H21" i="1"/>
  <c r="H28" i="1"/>
  <c r="H20" i="1"/>
  <c r="H8" i="1"/>
  <c r="H16" i="1"/>
  <c r="H30" i="1"/>
  <c r="H26" i="1"/>
  <c r="H22" i="1"/>
  <c r="H32" i="1"/>
  <c r="D31" i="1"/>
  <c r="H18" i="1"/>
  <c r="H14" i="1"/>
  <c r="H10" i="1"/>
  <c r="H17" i="1"/>
  <c r="H13" i="1"/>
  <c r="H9" i="1"/>
  <c r="H12" i="1"/>
  <c r="H31" i="1" l="1"/>
  <c r="G1" i="1"/>
  <c r="H8" i="4"/>
  <c r="G1" i="4" s="1"/>
</calcChain>
</file>

<file path=xl/sharedStrings.xml><?xml version="1.0" encoding="utf-8"?>
<sst xmlns="http://schemas.openxmlformats.org/spreadsheetml/2006/main" count="89" uniqueCount="25">
  <si>
    <t>Period</t>
  </si>
  <si>
    <t>Period From</t>
  </si>
  <si>
    <t>Period To</t>
  </si>
  <si>
    <t>Hire Rate</t>
  </si>
  <si>
    <t>Add Comm</t>
  </si>
  <si>
    <t>Add Comm Rate</t>
  </si>
  <si>
    <t>Hire Payment</t>
  </si>
  <si>
    <t>Duration</t>
  </si>
  <si>
    <t>Lease Hire Payment</t>
  </si>
  <si>
    <t>Discounted Lease Payment</t>
  </si>
  <si>
    <t>USD/Day</t>
  </si>
  <si>
    <t>%</t>
  </si>
  <si>
    <t>Service Fee</t>
  </si>
  <si>
    <t>Interest</t>
  </si>
  <si>
    <t>Period Discount Rate</t>
  </si>
  <si>
    <t>Calculated ROU</t>
  </si>
  <si>
    <t>IMOS ROU</t>
  </si>
  <si>
    <t xml:space="preserve">Billing Period </t>
  </si>
  <si>
    <t>Monthly</t>
  </si>
  <si>
    <t>days</t>
  </si>
  <si>
    <t>Days</t>
  </si>
  <si>
    <t>Interest Rate</t>
  </si>
  <si>
    <t>Annual Effective Interest Rate</t>
  </si>
  <si>
    <t>Lease Payment Before Discounting</t>
  </si>
  <si>
    <t>Sum of Discounted Lease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</si>
</sst>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000"/>
    <numFmt numFmtId="166" formatCode="0.0000000000"/>
    <numFmt numFmtId="167" formatCode="0.0000000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006B5-7616-458D-BFE9-C381F712DE3F}">
  <dimension ref="A1:I34"/>
  <sheetViews>
    <sheetView tabSelected="1" workbookViewId="0">
      <selection activeCell="F36" sqref="F36"/>
    </sheetView>
  </sheetViews>
  <sheetFormatPr defaultRowHeight="15" x14ac:dyDescent="0.25"/>
  <cols>
    <col min="1" max="1" width="20" customWidth="1"/>
    <col min="2" max="2" width="15.42578125" customWidth="1"/>
    <col min="3" max="4" width="13.5703125" customWidth="1"/>
    <col min="5" max="5" width="19.42578125" customWidth="1"/>
    <col min="6" max="6" width="18.28515625" customWidth="1"/>
    <col min="7" max="7" width="15.28515625" bestFit="1" customWidth="1"/>
    <col min="8" max="8" width="15" customWidth="1"/>
    <col min="9" max="9" width="19.85546875" customWidth="1"/>
  </cols>
  <sheetData>
    <row r="1" spans="1:9" x14ac:dyDescent="0.25">
      <c r="A1" t="s">
        <v>3</v>
      </c>
      <c r="B1" s="4">
        <v>10000</v>
      </c>
      <c r="C1" t="s">
        <v>10</v>
      </c>
      <c r="F1" t="s">
        <v>15</v>
      </c>
      <c r="G1" s="8">
        <f>SUM(I8:I32)</f>
        <v>3587561.0642400649</v>
      </c>
      <c r="H1" t="s">
        <v>24</v>
      </c>
    </row>
    <row r="2" spans="1:9" x14ac:dyDescent="0.25">
      <c r="A2" t="s">
        <v>4</v>
      </c>
      <c r="B2" s="4">
        <v>1.25</v>
      </c>
      <c r="C2" t="s">
        <v>11</v>
      </c>
      <c r="F2" t="s">
        <v>16</v>
      </c>
      <c r="G2" s="8">
        <v>3587561.06</v>
      </c>
    </row>
    <row r="3" spans="1:9" x14ac:dyDescent="0.25">
      <c r="A3" t="s">
        <v>12</v>
      </c>
      <c r="B3" s="4">
        <v>0</v>
      </c>
      <c r="C3" t="s">
        <v>10</v>
      </c>
    </row>
    <row r="4" spans="1:9" x14ac:dyDescent="0.25">
      <c r="A4" t="s">
        <v>13</v>
      </c>
      <c r="B4" s="4">
        <v>0.01</v>
      </c>
      <c r="C4" t="s">
        <v>22</v>
      </c>
    </row>
    <row r="5" spans="1:9" x14ac:dyDescent="0.25">
      <c r="A5" t="s">
        <v>17</v>
      </c>
      <c r="B5" s="4">
        <v>15</v>
      </c>
      <c r="C5" t="s">
        <v>20</v>
      </c>
    </row>
    <row r="7" spans="1:9" x14ac:dyDescent="0.25">
      <c r="A7" t="s">
        <v>0</v>
      </c>
      <c r="B7" t="s">
        <v>1</v>
      </c>
      <c r="C7" t="s">
        <v>2</v>
      </c>
      <c r="D7" t="s">
        <v>7</v>
      </c>
      <c r="E7" t="s">
        <v>14</v>
      </c>
      <c r="F7" t="s">
        <v>3</v>
      </c>
      <c r="G7" t="s">
        <v>5</v>
      </c>
      <c r="H7" t="s">
        <v>6</v>
      </c>
      <c r="I7" t="s">
        <v>8</v>
      </c>
    </row>
    <row r="8" spans="1:9" x14ac:dyDescent="0.25">
      <c r="A8">
        <v>1</v>
      </c>
      <c r="B8" s="1">
        <v>43466</v>
      </c>
      <c r="C8" s="1">
        <f>B8+15</f>
        <v>43481</v>
      </c>
      <c r="D8" s="2">
        <f>C8-B8</f>
        <v>15</v>
      </c>
      <c r="E8" s="5">
        <f>(1+$B$4)^(1/(365.25/D8))-1</f>
        <v>4.0872132118541238E-4</v>
      </c>
      <c r="F8">
        <v>10000</v>
      </c>
      <c r="G8">
        <f>$B$2</f>
        <v>1.25</v>
      </c>
      <c r="H8" s="3">
        <f t="shared" ref="H8:H32" si="0">F8*(1-G8/100)*D8</f>
        <v>148125</v>
      </c>
      <c r="I8" s="3">
        <f>H8/(1+E8)^(A8-1)</f>
        <v>148125</v>
      </c>
    </row>
    <row r="9" spans="1:9" x14ac:dyDescent="0.25">
      <c r="A9">
        <v>2</v>
      </c>
      <c r="B9" s="1">
        <v>43481</v>
      </c>
      <c r="C9" s="1">
        <f t="shared" ref="C9:C31" si="1">B9+15</f>
        <v>43496</v>
      </c>
      <c r="D9" s="2">
        <f t="shared" ref="D9:D31" si="2">C9-B9</f>
        <v>15</v>
      </c>
      <c r="E9" s="5">
        <f t="shared" ref="E9:E32" si="3">(1+$B$4)^(1/(365.25/D9))-1</f>
        <v>4.0872132118541238E-4</v>
      </c>
      <c r="F9">
        <v>10000</v>
      </c>
      <c r="G9">
        <f t="shared" ref="G9:G32" si="4">$B$2</f>
        <v>1.25</v>
      </c>
      <c r="H9" s="3">
        <f t="shared" si="0"/>
        <v>148125</v>
      </c>
      <c r="I9" s="3">
        <f t="shared" ref="I9:I32" si="5">H9/(1+E9)^(A9-1)</f>
        <v>148064.48288893301</v>
      </c>
    </row>
    <row r="10" spans="1:9" x14ac:dyDescent="0.25">
      <c r="A10">
        <v>3</v>
      </c>
      <c r="B10" s="1">
        <v>43496</v>
      </c>
      <c r="C10" s="1">
        <f t="shared" si="1"/>
        <v>43511</v>
      </c>
      <c r="D10" s="2">
        <f t="shared" si="2"/>
        <v>15</v>
      </c>
      <c r="E10" s="5">
        <f t="shared" si="3"/>
        <v>4.0872132118541238E-4</v>
      </c>
      <c r="F10">
        <v>10000</v>
      </c>
      <c r="G10">
        <f t="shared" si="4"/>
        <v>1.25</v>
      </c>
      <c r="H10" s="3">
        <f t="shared" si="0"/>
        <v>148125</v>
      </c>
      <c r="I10" s="3">
        <f t="shared" si="5"/>
        <v>148003.99050239415</v>
      </c>
    </row>
    <row r="11" spans="1:9" x14ac:dyDescent="0.25">
      <c r="A11">
        <v>4</v>
      </c>
      <c r="B11" s="1">
        <v>43511</v>
      </c>
      <c r="C11" s="1">
        <f t="shared" si="1"/>
        <v>43526</v>
      </c>
      <c r="D11" s="2">
        <f t="shared" si="2"/>
        <v>15</v>
      </c>
      <c r="E11" s="5">
        <f t="shared" si="3"/>
        <v>4.0872132118541238E-4</v>
      </c>
      <c r="F11">
        <v>10000</v>
      </c>
      <c r="G11">
        <f t="shared" si="4"/>
        <v>1.25</v>
      </c>
      <c r="H11" s="3">
        <f t="shared" si="0"/>
        <v>148125</v>
      </c>
      <c r="I11" s="3">
        <f t="shared" si="5"/>
        <v>147943.52283028213</v>
      </c>
    </row>
    <row r="12" spans="1:9" x14ac:dyDescent="0.25">
      <c r="A12">
        <v>5</v>
      </c>
      <c r="B12" s="1">
        <v>43526</v>
      </c>
      <c r="C12" s="1">
        <f t="shared" si="1"/>
        <v>43541</v>
      </c>
      <c r="D12" s="2">
        <f t="shared" si="2"/>
        <v>15</v>
      </c>
      <c r="E12" s="5">
        <f t="shared" si="3"/>
        <v>4.0872132118541238E-4</v>
      </c>
      <c r="F12">
        <v>10000</v>
      </c>
      <c r="G12">
        <f t="shared" si="4"/>
        <v>1.25</v>
      </c>
      <c r="H12" s="3">
        <f t="shared" si="0"/>
        <v>148125</v>
      </c>
      <c r="I12" s="3">
        <f t="shared" si="5"/>
        <v>147883.07986249973</v>
      </c>
    </row>
    <row r="13" spans="1:9" x14ac:dyDescent="0.25">
      <c r="A13">
        <v>6</v>
      </c>
      <c r="B13" s="1">
        <v>43541</v>
      </c>
      <c r="C13" s="1">
        <f t="shared" si="1"/>
        <v>43556</v>
      </c>
      <c r="D13" s="2">
        <f t="shared" si="2"/>
        <v>15</v>
      </c>
      <c r="E13" s="5">
        <f t="shared" si="3"/>
        <v>4.0872132118541238E-4</v>
      </c>
      <c r="F13">
        <v>10000</v>
      </c>
      <c r="G13">
        <f t="shared" si="4"/>
        <v>1.25</v>
      </c>
      <c r="H13" s="3">
        <f t="shared" si="0"/>
        <v>148125</v>
      </c>
      <c r="I13" s="3">
        <f t="shared" si="5"/>
        <v>147822.66158895395</v>
      </c>
    </row>
    <row r="14" spans="1:9" x14ac:dyDescent="0.25">
      <c r="A14">
        <v>7</v>
      </c>
      <c r="B14" s="1">
        <v>43556</v>
      </c>
      <c r="C14" s="1">
        <f t="shared" si="1"/>
        <v>43571</v>
      </c>
      <c r="D14" s="2">
        <f t="shared" si="2"/>
        <v>15</v>
      </c>
      <c r="E14" s="5">
        <f t="shared" si="3"/>
        <v>4.0872132118541238E-4</v>
      </c>
      <c r="F14">
        <v>10000</v>
      </c>
      <c r="G14">
        <f t="shared" si="4"/>
        <v>1.25</v>
      </c>
      <c r="H14" s="3">
        <f t="shared" si="0"/>
        <v>148125</v>
      </c>
      <c r="I14" s="3">
        <f t="shared" si="5"/>
        <v>147762.2679995558</v>
      </c>
    </row>
    <row r="15" spans="1:9" x14ac:dyDescent="0.25">
      <c r="A15">
        <v>8</v>
      </c>
      <c r="B15" s="1">
        <v>43571</v>
      </c>
      <c r="C15" s="1">
        <f t="shared" si="1"/>
        <v>43586</v>
      </c>
      <c r="D15" s="2">
        <f t="shared" si="2"/>
        <v>15</v>
      </c>
      <c r="E15" s="5">
        <f t="shared" si="3"/>
        <v>4.0872132118541238E-4</v>
      </c>
      <c r="F15">
        <v>10000</v>
      </c>
      <c r="G15">
        <f t="shared" si="4"/>
        <v>1.25</v>
      </c>
      <c r="H15" s="3">
        <f t="shared" si="0"/>
        <v>148125</v>
      </c>
      <c r="I15" s="3">
        <f t="shared" si="5"/>
        <v>147701.89908422055</v>
      </c>
    </row>
    <row r="16" spans="1:9" x14ac:dyDescent="0.25">
      <c r="A16">
        <v>9</v>
      </c>
      <c r="B16" s="1">
        <v>43586</v>
      </c>
      <c r="C16" s="1">
        <f t="shared" si="1"/>
        <v>43601</v>
      </c>
      <c r="D16" s="2">
        <f t="shared" si="2"/>
        <v>15</v>
      </c>
      <c r="E16" s="5">
        <f t="shared" si="3"/>
        <v>4.0872132118541238E-4</v>
      </c>
      <c r="F16">
        <v>10000</v>
      </c>
      <c r="G16">
        <f t="shared" si="4"/>
        <v>1.25</v>
      </c>
      <c r="H16" s="3">
        <f t="shared" si="0"/>
        <v>148125</v>
      </c>
      <c r="I16" s="3">
        <f t="shared" si="5"/>
        <v>147641.55483286735</v>
      </c>
    </row>
    <row r="17" spans="1:9" x14ac:dyDescent="0.25">
      <c r="A17">
        <v>10</v>
      </c>
      <c r="B17" s="1">
        <v>43601</v>
      </c>
      <c r="C17" s="1">
        <f t="shared" si="1"/>
        <v>43616</v>
      </c>
      <c r="D17" s="2">
        <f t="shared" si="2"/>
        <v>15</v>
      </c>
      <c r="E17" s="5">
        <f t="shared" si="3"/>
        <v>4.0872132118541238E-4</v>
      </c>
      <c r="F17">
        <v>10000</v>
      </c>
      <c r="G17">
        <f t="shared" si="4"/>
        <v>1.25</v>
      </c>
      <c r="H17" s="3">
        <f t="shared" si="0"/>
        <v>148125</v>
      </c>
      <c r="I17" s="3">
        <f t="shared" si="5"/>
        <v>147581.23523541976</v>
      </c>
    </row>
    <row r="18" spans="1:9" x14ac:dyDescent="0.25">
      <c r="A18">
        <v>11</v>
      </c>
      <c r="B18" s="1">
        <v>43616</v>
      </c>
      <c r="C18" s="1">
        <f t="shared" si="1"/>
        <v>43631</v>
      </c>
      <c r="D18" s="2">
        <f t="shared" si="2"/>
        <v>15</v>
      </c>
      <c r="E18" s="5">
        <f t="shared" si="3"/>
        <v>4.0872132118541238E-4</v>
      </c>
      <c r="F18">
        <v>10000</v>
      </c>
      <c r="G18">
        <f t="shared" si="4"/>
        <v>1.25</v>
      </c>
      <c r="H18" s="3">
        <f t="shared" si="0"/>
        <v>148125</v>
      </c>
      <c r="I18" s="3">
        <f t="shared" si="5"/>
        <v>147520.94028180526</v>
      </c>
    </row>
    <row r="19" spans="1:9" x14ac:dyDescent="0.25">
      <c r="A19">
        <v>12</v>
      </c>
      <c r="B19" s="1">
        <v>43631</v>
      </c>
      <c r="C19" s="1">
        <f t="shared" si="1"/>
        <v>43646</v>
      </c>
      <c r="D19" s="2">
        <f t="shared" si="2"/>
        <v>15</v>
      </c>
      <c r="E19" s="5">
        <f t="shared" si="3"/>
        <v>4.0872132118541238E-4</v>
      </c>
      <c r="F19">
        <v>10000</v>
      </c>
      <c r="G19">
        <f t="shared" si="4"/>
        <v>1.25</v>
      </c>
      <c r="H19" s="3">
        <f t="shared" si="0"/>
        <v>148125</v>
      </c>
      <c r="I19" s="3">
        <f t="shared" si="5"/>
        <v>147460.66996195551</v>
      </c>
    </row>
    <row r="20" spans="1:9" x14ac:dyDescent="0.25">
      <c r="A20">
        <v>13</v>
      </c>
      <c r="B20" s="1">
        <v>43646</v>
      </c>
      <c r="C20" s="1">
        <f>B20+15</f>
        <v>43661</v>
      </c>
      <c r="D20" s="2">
        <f>C20-B20</f>
        <v>15</v>
      </c>
      <c r="E20" s="5">
        <f t="shared" si="3"/>
        <v>4.0872132118541238E-4</v>
      </c>
      <c r="F20">
        <v>10000</v>
      </c>
      <c r="G20">
        <f t="shared" si="4"/>
        <v>1.25</v>
      </c>
      <c r="H20" s="3">
        <f t="shared" si="0"/>
        <v>148125</v>
      </c>
      <c r="I20" s="3">
        <f t="shared" si="5"/>
        <v>147400.42426580627</v>
      </c>
    </row>
    <row r="21" spans="1:9" x14ac:dyDescent="0.25">
      <c r="A21">
        <v>14</v>
      </c>
      <c r="B21" s="1">
        <v>43661</v>
      </c>
      <c r="C21" s="1">
        <f t="shared" si="1"/>
        <v>43676</v>
      </c>
      <c r="D21" s="2">
        <f t="shared" si="2"/>
        <v>15</v>
      </c>
      <c r="E21" s="5">
        <f t="shared" si="3"/>
        <v>4.0872132118541238E-4</v>
      </c>
      <c r="F21">
        <v>10000</v>
      </c>
      <c r="G21">
        <f t="shared" si="4"/>
        <v>1.25</v>
      </c>
      <c r="H21" s="3">
        <f t="shared" si="0"/>
        <v>148125</v>
      </c>
      <c r="I21" s="3">
        <f t="shared" si="5"/>
        <v>147340.20318329748</v>
      </c>
    </row>
    <row r="22" spans="1:9" x14ac:dyDescent="0.25">
      <c r="A22">
        <v>15</v>
      </c>
      <c r="B22" s="1">
        <v>43676</v>
      </c>
      <c r="C22" s="1">
        <f t="shared" si="1"/>
        <v>43691</v>
      </c>
      <c r="D22" s="2">
        <f t="shared" si="2"/>
        <v>15</v>
      </c>
      <c r="E22" s="5">
        <f t="shared" si="3"/>
        <v>4.0872132118541238E-4</v>
      </c>
      <c r="F22">
        <v>10000</v>
      </c>
      <c r="G22">
        <f t="shared" si="4"/>
        <v>1.25</v>
      </c>
      <c r="H22" s="3">
        <f t="shared" si="0"/>
        <v>148125</v>
      </c>
      <c r="I22" s="3">
        <f t="shared" si="5"/>
        <v>147280.00670437308</v>
      </c>
    </row>
    <row r="23" spans="1:9" x14ac:dyDescent="0.25">
      <c r="A23">
        <v>16</v>
      </c>
      <c r="B23" s="1">
        <v>43691</v>
      </c>
      <c r="C23" s="1">
        <f t="shared" si="1"/>
        <v>43706</v>
      </c>
      <c r="D23" s="2">
        <f t="shared" si="2"/>
        <v>15</v>
      </c>
      <c r="E23" s="5">
        <f t="shared" si="3"/>
        <v>4.0872132118541238E-4</v>
      </c>
      <c r="F23">
        <v>10000</v>
      </c>
      <c r="G23">
        <f t="shared" si="4"/>
        <v>1.25</v>
      </c>
      <c r="H23" s="3">
        <f t="shared" si="0"/>
        <v>148125</v>
      </c>
      <c r="I23" s="3">
        <f t="shared" si="5"/>
        <v>147219.83481898118</v>
      </c>
    </row>
    <row r="24" spans="1:9" x14ac:dyDescent="0.25">
      <c r="A24">
        <v>17</v>
      </c>
      <c r="B24" s="1">
        <v>43706</v>
      </c>
      <c r="C24" s="1">
        <f t="shared" si="1"/>
        <v>43721</v>
      </c>
      <c r="D24" s="2">
        <f t="shared" si="2"/>
        <v>15</v>
      </c>
      <c r="E24" s="5">
        <f t="shared" si="3"/>
        <v>4.0872132118541238E-4</v>
      </c>
      <c r="F24">
        <v>10000</v>
      </c>
      <c r="G24">
        <f t="shared" si="4"/>
        <v>1.25</v>
      </c>
      <c r="H24" s="3">
        <f t="shared" si="0"/>
        <v>148125</v>
      </c>
      <c r="I24" s="3">
        <f t="shared" si="5"/>
        <v>147159.68751707394</v>
      </c>
    </row>
    <row r="25" spans="1:9" x14ac:dyDescent="0.25">
      <c r="A25">
        <v>18</v>
      </c>
      <c r="B25" s="1">
        <v>43721</v>
      </c>
      <c r="C25" s="1">
        <f t="shared" si="1"/>
        <v>43736</v>
      </c>
      <c r="D25" s="2">
        <f t="shared" si="2"/>
        <v>15</v>
      </c>
      <c r="E25" s="5">
        <f t="shared" si="3"/>
        <v>4.0872132118541238E-4</v>
      </c>
      <c r="F25">
        <v>10000</v>
      </c>
      <c r="G25">
        <f t="shared" si="4"/>
        <v>1.25</v>
      </c>
      <c r="H25" s="3">
        <f t="shared" si="0"/>
        <v>148125</v>
      </c>
      <c r="I25" s="3">
        <f t="shared" si="5"/>
        <v>147099.56478860773</v>
      </c>
    </row>
    <row r="26" spans="1:9" x14ac:dyDescent="0.25">
      <c r="A26">
        <v>19</v>
      </c>
      <c r="B26" s="1">
        <v>43736</v>
      </c>
      <c r="C26" s="1">
        <f t="shared" si="1"/>
        <v>43751</v>
      </c>
      <c r="D26" s="2">
        <f t="shared" si="2"/>
        <v>15</v>
      </c>
      <c r="E26" s="5">
        <f t="shared" si="3"/>
        <v>4.0872132118541238E-4</v>
      </c>
      <c r="F26">
        <v>10000</v>
      </c>
      <c r="G26">
        <f t="shared" si="4"/>
        <v>1.25</v>
      </c>
      <c r="H26" s="3">
        <f t="shared" si="0"/>
        <v>148125</v>
      </c>
      <c r="I26" s="3">
        <f t="shared" si="5"/>
        <v>147039.46662354295</v>
      </c>
    </row>
    <row r="27" spans="1:9" x14ac:dyDescent="0.25">
      <c r="A27">
        <v>20</v>
      </c>
      <c r="B27" s="1">
        <v>43751</v>
      </c>
      <c r="C27" s="1">
        <f t="shared" si="1"/>
        <v>43766</v>
      </c>
      <c r="D27" s="2">
        <f t="shared" si="2"/>
        <v>15</v>
      </c>
      <c r="E27" s="5">
        <f t="shared" si="3"/>
        <v>4.0872132118541238E-4</v>
      </c>
      <c r="F27">
        <v>10000</v>
      </c>
      <c r="G27">
        <f t="shared" si="4"/>
        <v>1.25</v>
      </c>
      <c r="H27" s="3">
        <f t="shared" si="0"/>
        <v>148125</v>
      </c>
      <c r="I27" s="3">
        <f t="shared" si="5"/>
        <v>146979.39301184411</v>
      </c>
    </row>
    <row r="28" spans="1:9" x14ac:dyDescent="0.25">
      <c r="A28">
        <v>21</v>
      </c>
      <c r="B28" s="1">
        <v>43766</v>
      </c>
      <c r="C28" s="1">
        <f t="shared" si="1"/>
        <v>43781</v>
      </c>
      <c r="D28" s="2">
        <f t="shared" si="2"/>
        <v>15</v>
      </c>
      <c r="E28" s="5">
        <f t="shared" si="3"/>
        <v>4.0872132118541238E-4</v>
      </c>
      <c r="F28">
        <v>10000</v>
      </c>
      <c r="G28">
        <f t="shared" si="4"/>
        <v>1.25</v>
      </c>
      <c r="H28" s="3">
        <f t="shared" si="0"/>
        <v>148125</v>
      </c>
      <c r="I28" s="3">
        <f t="shared" si="5"/>
        <v>146919.34394347982</v>
      </c>
    </row>
    <row r="29" spans="1:9" x14ac:dyDescent="0.25">
      <c r="A29">
        <v>22</v>
      </c>
      <c r="B29" s="1">
        <v>43781</v>
      </c>
      <c r="C29" s="1">
        <f t="shared" si="1"/>
        <v>43796</v>
      </c>
      <c r="D29" s="2">
        <f t="shared" si="2"/>
        <v>15</v>
      </c>
      <c r="E29" s="5">
        <f t="shared" si="3"/>
        <v>4.0872132118541238E-4</v>
      </c>
      <c r="F29">
        <v>10000</v>
      </c>
      <c r="G29">
        <f t="shared" si="4"/>
        <v>1.25</v>
      </c>
      <c r="H29" s="3">
        <f t="shared" si="0"/>
        <v>148125</v>
      </c>
      <c r="I29" s="3">
        <f t="shared" si="5"/>
        <v>146859.31940842283</v>
      </c>
    </row>
    <row r="30" spans="1:9" x14ac:dyDescent="0.25">
      <c r="A30">
        <v>23</v>
      </c>
      <c r="B30" s="1">
        <v>43796</v>
      </c>
      <c r="C30" s="1">
        <f t="shared" si="1"/>
        <v>43811</v>
      </c>
      <c r="D30" s="2">
        <f t="shared" si="2"/>
        <v>15</v>
      </c>
      <c r="E30" s="5">
        <f t="shared" si="3"/>
        <v>4.0872132118541238E-4</v>
      </c>
      <c r="F30">
        <v>10000</v>
      </c>
      <c r="G30">
        <f t="shared" si="4"/>
        <v>1.25</v>
      </c>
      <c r="H30" s="3">
        <f t="shared" si="0"/>
        <v>148125</v>
      </c>
      <c r="I30" s="3">
        <f t="shared" si="5"/>
        <v>146799.31939664989</v>
      </c>
    </row>
    <row r="31" spans="1:9" x14ac:dyDescent="0.25">
      <c r="A31">
        <v>24</v>
      </c>
      <c r="B31" s="1">
        <v>43811</v>
      </c>
      <c r="C31" s="1">
        <f t="shared" si="1"/>
        <v>43826</v>
      </c>
      <c r="D31" s="2">
        <f t="shared" si="2"/>
        <v>15</v>
      </c>
      <c r="E31" s="5">
        <f t="shared" si="3"/>
        <v>4.0872132118541238E-4</v>
      </c>
      <c r="F31">
        <v>10000</v>
      </c>
      <c r="G31">
        <f t="shared" si="4"/>
        <v>1.25</v>
      </c>
      <c r="H31" s="3">
        <f t="shared" si="0"/>
        <v>148125</v>
      </c>
      <c r="I31" s="3">
        <f t="shared" si="5"/>
        <v>146739.34389814202</v>
      </c>
    </row>
    <row r="32" spans="1:9" x14ac:dyDescent="0.25">
      <c r="A32">
        <v>25</v>
      </c>
      <c r="B32" s="1">
        <v>43826</v>
      </c>
      <c r="C32" s="1">
        <v>43831</v>
      </c>
      <c r="D32" s="2">
        <f>C32-B32</f>
        <v>5</v>
      </c>
      <c r="E32" s="5">
        <f t="shared" si="3"/>
        <v>1.3622188315109973E-4</v>
      </c>
      <c r="F32">
        <v>10000</v>
      </c>
      <c r="G32">
        <f t="shared" si="4"/>
        <v>1.25</v>
      </c>
      <c r="H32" s="3">
        <f t="shared" si="0"/>
        <v>49375</v>
      </c>
      <c r="I32" s="3">
        <f t="shared" si="5"/>
        <v>49213.851610955717</v>
      </c>
    </row>
    <row r="34" spans="4:9" x14ac:dyDescent="0.25">
      <c r="D34" s="2"/>
      <c r="E34" s="7"/>
      <c r="H34" s="3"/>
      <c r="I3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A368-6E9A-4AED-92BC-5459AFC2492D}">
  <dimension ref="A1:I20"/>
  <sheetViews>
    <sheetView workbookViewId="0">
      <selection activeCell="H1" sqref="H1"/>
    </sheetView>
  </sheetViews>
  <sheetFormatPr defaultRowHeight="15" x14ac:dyDescent="0.25"/>
  <cols>
    <col min="1" max="1" width="20.42578125" customWidth="1"/>
    <col min="2" max="2" width="15.42578125" customWidth="1"/>
    <col min="3" max="4" width="13.5703125" customWidth="1"/>
    <col min="5" max="5" width="20.28515625" customWidth="1"/>
    <col min="6" max="6" width="18.28515625" customWidth="1"/>
    <col min="7" max="7" width="15.28515625" bestFit="1" customWidth="1"/>
    <col min="8" max="8" width="15" customWidth="1"/>
    <col min="9" max="9" width="24.85546875" customWidth="1"/>
  </cols>
  <sheetData>
    <row r="1" spans="1:9" x14ac:dyDescent="0.25">
      <c r="A1" t="s">
        <v>3</v>
      </c>
      <c r="B1" s="4">
        <v>10000</v>
      </c>
      <c r="C1" t="s">
        <v>10</v>
      </c>
      <c r="F1" t="s">
        <v>15</v>
      </c>
      <c r="G1" s="8">
        <f>SUM(I8:I20)</f>
        <v>3588364.5238142675</v>
      </c>
      <c r="H1" t="s">
        <v>24</v>
      </c>
    </row>
    <row r="2" spans="1:9" x14ac:dyDescent="0.25">
      <c r="A2" t="s">
        <v>4</v>
      </c>
      <c r="B2" s="4">
        <v>1.25</v>
      </c>
      <c r="C2" t="s">
        <v>11</v>
      </c>
      <c r="F2" t="s">
        <v>16</v>
      </c>
      <c r="G2" s="8">
        <v>3588364.52</v>
      </c>
    </row>
    <row r="3" spans="1:9" x14ac:dyDescent="0.25">
      <c r="A3" t="s">
        <v>12</v>
      </c>
      <c r="B3" s="4">
        <v>0</v>
      </c>
      <c r="C3" t="s">
        <v>10</v>
      </c>
    </row>
    <row r="4" spans="1:9" x14ac:dyDescent="0.25">
      <c r="A4" t="s">
        <v>13</v>
      </c>
      <c r="B4" s="4">
        <v>0.01</v>
      </c>
      <c r="C4" t="s">
        <v>22</v>
      </c>
    </row>
    <row r="5" spans="1:9" x14ac:dyDescent="0.25">
      <c r="A5" t="s">
        <v>17</v>
      </c>
      <c r="B5" s="4">
        <v>30</v>
      </c>
      <c r="C5" t="s">
        <v>19</v>
      </c>
    </row>
    <row r="7" spans="1:9" x14ac:dyDescent="0.25">
      <c r="A7" t="s">
        <v>0</v>
      </c>
      <c r="B7" t="s">
        <v>1</v>
      </c>
      <c r="C7" t="s">
        <v>2</v>
      </c>
      <c r="D7" t="s">
        <v>7</v>
      </c>
      <c r="E7" t="s">
        <v>14</v>
      </c>
      <c r="F7" t="s">
        <v>3</v>
      </c>
      <c r="G7" t="s">
        <v>5</v>
      </c>
      <c r="H7" t="s">
        <v>6</v>
      </c>
      <c r="I7" t="s">
        <v>9</v>
      </c>
    </row>
    <row r="8" spans="1:9" x14ac:dyDescent="0.25">
      <c r="A8">
        <v>1</v>
      </c>
      <c r="B8" s="1">
        <v>43466</v>
      </c>
      <c r="C8" s="1">
        <f>D8+B8</f>
        <v>43496</v>
      </c>
      <c r="D8" s="2">
        <v>30</v>
      </c>
      <c r="E8" s="7">
        <f>(1+$B$4)^(1/(365.25/D8))-1</f>
        <v>8.1760969548905216E-4</v>
      </c>
      <c r="F8">
        <v>10000</v>
      </c>
      <c r="G8">
        <v>1.25</v>
      </c>
      <c r="H8" s="3">
        <f>F8*(1-G8/100)*D8</f>
        <v>296250</v>
      </c>
      <c r="I8" s="3">
        <f>H8/(1+E8)^(A8-1)</f>
        <v>296250</v>
      </c>
    </row>
    <row r="9" spans="1:9" x14ac:dyDescent="0.25">
      <c r="A9">
        <v>2</v>
      </c>
      <c r="B9" s="1">
        <f>C8</f>
        <v>43496</v>
      </c>
      <c r="C9" s="1">
        <f t="shared" ref="C9:C19" si="0">D9+B9</f>
        <v>43526</v>
      </c>
      <c r="D9" s="2">
        <v>30</v>
      </c>
      <c r="E9" s="7">
        <f t="shared" ref="E9:E20" si="1">(1+$B$4)^(1/(365.25/D9))-1</f>
        <v>8.1760969548905216E-4</v>
      </c>
      <c r="F9">
        <v>10000</v>
      </c>
      <c r="G9">
        <v>1.25</v>
      </c>
      <c r="H9" s="3">
        <f t="shared" ref="H9:H19" si="2">F9*(1-G9/100)*D9</f>
        <v>296250</v>
      </c>
      <c r="I9" s="3">
        <f t="shared" ref="I9:I20" si="3">H9/(1+E9)^(A9-1)</f>
        <v>296007.98100478837</v>
      </c>
    </row>
    <row r="10" spans="1:9" x14ac:dyDescent="0.25">
      <c r="A10">
        <v>3</v>
      </c>
      <c r="B10" s="1">
        <f t="shared" ref="B10:B20" si="4">C9</f>
        <v>43526</v>
      </c>
      <c r="C10" s="1">
        <f t="shared" si="0"/>
        <v>43556</v>
      </c>
      <c r="D10" s="2">
        <v>30</v>
      </c>
      <c r="E10" s="7">
        <f t="shared" si="1"/>
        <v>8.1760969548905216E-4</v>
      </c>
      <c r="F10">
        <v>10000</v>
      </c>
      <c r="G10">
        <v>1.25</v>
      </c>
      <c r="H10" s="3">
        <f t="shared" si="2"/>
        <v>296250</v>
      </c>
      <c r="I10" s="3">
        <f t="shared" si="3"/>
        <v>295766.15972499963</v>
      </c>
    </row>
    <row r="11" spans="1:9" x14ac:dyDescent="0.25">
      <c r="A11">
        <v>4</v>
      </c>
      <c r="B11" s="1">
        <f t="shared" si="4"/>
        <v>43556</v>
      </c>
      <c r="C11" s="1">
        <f t="shared" si="0"/>
        <v>43586</v>
      </c>
      <c r="D11" s="2">
        <v>30</v>
      </c>
      <c r="E11" s="7">
        <f t="shared" si="1"/>
        <v>8.1760969548905216E-4</v>
      </c>
      <c r="F11">
        <v>10000</v>
      </c>
      <c r="G11">
        <v>1.25</v>
      </c>
      <c r="H11" s="3">
        <f t="shared" si="2"/>
        <v>296250</v>
      </c>
      <c r="I11" s="3">
        <f t="shared" si="3"/>
        <v>295524.53599911189</v>
      </c>
    </row>
    <row r="12" spans="1:9" x14ac:dyDescent="0.25">
      <c r="A12">
        <v>5</v>
      </c>
      <c r="B12" s="1">
        <f t="shared" si="4"/>
        <v>43586</v>
      </c>
      <c r="C12" s="1">
        <f t="shared" si="0"/>
        <v>43616</v>
      </c>
      <c r="D12" s="2">
        <v>30</v>
      </c>
      <c r="E12" s="7">
        <f t="shared" si="1"/>
        <v>8.1760969548905216E-4</v>
      </c>
      <c r="F12">
        <v>10000</v>
      </c>
      <c r="G12">
        <v>1.25</v>
      </c>
      <c r="H12" s="3">
        <f t="shared" si="2"/>
        <v>296250</v>
      </c>
      <c r="I12" s="3">
        <f t="shared" si="3"/>
        <v>295283.10966573498</v>
      </c>
    </row>
    <row r="13" spans="1:9" x14ac:dyDescent="0.25">
      <c r="A13">
        <v>6</v>
      </c>
      <c r="B13" s="1">
        <f t="shared" si="4"/>
        <v>43616</v>
      </c>
      <c r="C13" s="1">
        <f t="shared" si="0"/>
        <v>43646</v>
      </c>
      <c r="D13" s="2">
        <v>30</v>
      </c>
      <c r="E13" s="7">
        <f t="shared" si="1"/>
        <v>8.1760969548905216E-4</v>
      </c>
      <c r="F13">
        <v>10000</v>
      </c>
      <c r="G13">
        <v>1.25</v>
      </c>
      <c r="H13" s="3">
        <f t="shared" si="2"/>
        <v>296250</v>
      </c>
      <c r="I13" s="3">
        <f t="shared" si="3"/>
        <v>295041.88056361087</v>
      </c>
    </row>
    <row r="14" spans="1:9" x14ac:dyDescent="0.25">
      <c r="A14">
        <v>7</v>
      </c>
      <c r="B14" s="1">
        <f t="shared" si="4"/>
        <v>43646</v>
      </c>
      <c r="C14" s="1">
        <f t="shared" si="0"/>
        <v>43676</v>
      </c>
      <c r="D14" s="2">
        <v>30</v>
      </c>
      <c r="E14" s="7">
        <f t="shared" si="1"/>
        <v>8.1760969548905216E-4</v>
      </c>
      <c r="F14">
        <v>10000</v>
      </c>
      <c r="G14">
        <v>1.25</v>
      </c>
      <c r="H14" s="3">
        <f t="shared" si="2"/>
        <v>296250</v>
      </c>
      <c r="I14" s="3">
        <f t="shared" si="3"/>
        <v>294800.84853161295</v>
      </c>
    </row>
    <row r="15" spans="1:9" x14ac:dyDescent="0.25">
      <c r="A15">
        <v>8</v>
      </c>
      <c r="B15" s="1">
        <f t="shared" si="4"/>
        <v>43676</v>
      </c>
      <c r="C15" s="1">
        <f t="shared" si="0"/>
        <v>43706</v>
      </c>
      <c r="D15" s="2">
        <v>30</v>
      </c>
      <c r="E15" s="7">
        <f t="shared" si="1"/>
        <v>8.1760969548905216E-4</v>
      </c>
      <c r="F15">
        <v>10000</v>
      </c>
      <c r="G15">
        <v>1.25</v>
      </c>
      <c r="H15" s="3">
        <f t="shared" si="2"/>
        <v>296250</v>
      </c>
      <c r="I15" s="3">
        <f t="shared" si="3"/>
        <v>294560.01340874663</v>
      </c>
    </row>
    <row r="16" spans="1:9" x14ac:dyDescent="0.25">
      <c r="A16">
        <v>9</v>
      </c>
      <c r="B16" s="1">
        <f t="shared" si="4"/>
        <v>43706</v>
      </c>
      <c r="C16" s="1">
        <f t="shared" si="0"/>
        <v>43736</v>
      </c>
      <c r="D16" s="2">
        <v>30</v>
      </c>
      <c r="E16" s="7">
        <f t="shared" si="1"/>
        <v>8.1760969548905216E-4</v>
      </c>
      <c r="F16">
        <v>10000</v>
      </c>
      <c r="G16">
        <v>1.25</v>
      </c>
      <c r="H16" s="3">
        <f t="shared" si="2"/>
        <v>296250</v>
      </c>
      <c r="I16" s="3">
        <f t="shared" si="3"/>
        <v>294319.3750341484</v>
      </c>
    </row>
    <row r="17" spans="1:9" x14ac:dyDescent="0.25">
      <c r="A17">
        <v>10</v>
      </c>
      <c r="B17" s="1">
        <f t="shared" si="4"/>
        <v>43736</v>
      </c>
      <c r="C17" s="1">
        <f t="shared" si="0"/>
        <v>43766</v>
      </c>
      <c r="D17" s="2">
        <v>30</v>
      </c>
      <c r="E17" s="7">
        <f t="shared" si="1"/>
        <v>8.1760969548905216E-4</v>
      </c>
      <c r="F17">
        <v>10000</v>
      </c>
      <c r="G17">
        <v>1.25</v>
      </c>
      <c r="H17" s="3">
        <f t="shared" si="2"/>
        <v>296250</v>
      </c>
      <c r="I17" s="3">
        <f t="shared" si="3"/>
        <v>294078.93324708648</v>
      </c>
    </row>
    <row r="18" spans="1:9" x14ac:dyDescent="0.25">
      <c r="A18">
        <v>11</v>
      </c>
      <c r="B18" s="1">
        <f t="shared" si="4"/>
        <v>43766</v>
      </c>
      <c r="C18" s="1">
        <f t="shared" si="0"/>
        <v>43796</v>
      </c>
      <c r="D18" s="2">
        <v>30</v>
      </c>
      <c r="E18" s="7">
        <f t="shared" si="1"/>
        <v>8.1760969548905216E-4</v>
      </c>
      <c r="F18">
        <v>10000</v>
      </c>
      <c r="G18">
        <v>1.25</v>
      </c>
      <c r="H18" s="3">
        <f t="shared" si="2"/>
        <v>296250</v>
      </c>
      <c r="I18" s="3">
        <f t="shared" si="3"/>
        <v>293838.68788696028</v>
      </c>
    </row>
    <row r="19" spans="1:9" x14ac:dyDescent="0.25">
      <c r="A19">
        <v>12</v>
      </c>
      <c r="B19" s="1">
        <f t="shared" si="4"/>
        <v>43796</v>
      </c>
      <c r="C19" s="1">
        <f t="shared" si="0"/>
        <v>43826</v>
      </c>
      <c r="D19" s="2">
        <v>30</v>
      </c>
      <c r="E19" s="7">
        <f t="shared" si="1"/>
        <v>8.1760969548905216E-4</v>
      </c>
      <c r="F19">
        <v>10000</v>
      </c>
      <c r="G19">
        <v>1.25</v>
      </c>
      <c r="H19" s="3">
        <f t="shared" si="2"/>
        <v>296250</v>
      </c>
      <c r="I19" s="3">
        <f t="shared" si="3"/>
        <v>293598.63879330055</v>
      </c>
    </row>
    <row r="20" spans="1:9" x14ac:dyDescent="0.25">
      <c r="A20">
        <v>13</v>
      </c>
      <c r="B20" s="1">
        <f t="shared" si="4"/>
        <v>43826</v>
      </c>
      <c r="C20" s="1">
        <v>43831</v>
      </c>
      <c r="D20">
        <f>C20-B20</f>
        <v>5</v>
      </c>
      <c r="E20" s="7">
        <f t="shared" si="1"/>
        <v>1.3622188315109973E-4</v>
      </c>
      <c r="F20">
        <v>10000</v>
      </c>
      <c r="G20">
        <v>1.25</v>
      </c>
      <c r="H20" s="3">
        <f>F20*(1-G20/100)*D20</f>
        <v>49375</v>
      </c>
      <c r="I20" s="3">
        <f t="shared" si="3"/>
        <v>49294.359954166546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B24D8-0A68-465A-A538-EFCAE94181D4}">
  <dimension ref="A1:I20"/>
  <sheetViews>
    <sheetView workbookViewId="0">
      <selection activeCell="H1" sqref="H1"/>
    </sheetView>
  </sheetViews>
  <sheetFormatPr defaultRowHeight="15" x14ac:dyDescent="0.25"/>
  <cols>
    <col min="1" max="1" width="20.42578125" customWidth="1"/>
    <col min="2" max="2" width="15.42578125" customWidth="1"/>
    <col min="3" max="5" width="13.5703125" customWidth="1"/>
    <col min="6" max="6" width="18.28515625" customWidth="1"/>
    <col min="7" max="7" width="15.28515625" bestFit="1" customWidth="1"/>
    <col min="8" max="8" width="15" customWidth="1"/>
    <col min="9" max="9" width="24.85546875" customWidth="1"/>
  </cols>
  <sheetData>
    <row r="1" spans="1:9" x14ac:dyDescent="0.25">
      <c r="A1" t="s">
        <v>3</v>
      </c>
      <c r="B1" s="4">
        <v>10000</v>
      </c>
      <c r="C1" t="s">
        <v>10</v>
      </c>
      <c r="F1" t="s">
        <v>15</v>
      </c>
      <c r="G1" s="8">
        <f>SUM(I8:I19)</f>
        <v>3587839.4829875496</v>
      </c>
      <c r="H1" t="s">
        <v>24</v>
      </c>
    </row>
    <row r="2" spans="1:9" x14ac:dyDescent="0.25">
      <c r="A2" t="s">
        <v>4</v>
      </c>
      <c r="B2" s="4">
        <v>1.25</v>
      </c>
      <c r="C2" t="s">
        <v>11</v>
      </c>
      <c r="F2" t="s">
        <v>16</v>
      </c>
      <c r="G2" s="8">
        <v>3587839.48</v>
      </c>
    </row>
    <row r="3" spans="1:9" x14ac:dyDescent="0.25">
      <c r="A3" t="s">
        <v>12</v>
      </c>
      <c r="B3" s="4">
        <v>0</v>
      </c>
      <c r="C3" t="s">
        <v>10</v>
      </c>
    </row>
    <row r="4" spans="1:9" x14ac:dyDescent="0.25">
      <c r="A4" t="s">
        <v>13</v>
      </c>
      <c r="B4" s="4">
        <v>0.01</v>
      </c>
      <c r="C4" t="s">
        <v>22</v>
      </c>
    </row>
    <row r="5" spans="1:9" x14ac:dyDescent="0.25">
      <c r="A5" t="s">
        <v>17</v>
      </c>
      <c r="B5" s="4" t="s">
        <v>18</v>
      </c>
    </row>
    <row r="7" spans="1:9" x14ac:dyDescent="0.25">
      <c r="A7" t="s">
        <v>0</v>
      </c>
      <c r="B7" t="s">
        <v>1</v>
      </c>
      <c r="C7" t="s">
        <v>2</v>
      </c>
      <c r="D7" t="s">
        <v>7</v>
      </c>
      <c r="E7" t="s">
        <v>21</v>
      </c>
      <c r="F7" t="s">
        <v>3</v>
      </c>
      <c r="G7" t="s">
        <v>5</v>
      </c>
      <c r="H7" t="s">
        <v>6</v>
      </c>
      <c r="I7" t="s">
        <v>9</v>
      </c>
    </row>
    <row r="8" spans="1:9" x14ac:dyDescent="0.25">
      <c r="A8">
        <v>1</v>
      </c>
      <c r="B8" s="1">
        <v>43466</v>
      </c>
      <c r="C8" s="1">
        <v>43497</v>
      </c>
      <c r="D8" s="2">
        <f>C8-B8</f>
        <v>31</v>
      </c>
      <c r="E8" s="6">
        <f>(1+$B$4)^(1/(365.25/D8))-1</f>
        <v>8.4487486178130844E-4</v>
      </c>
      <c r="F8">
        <v>10000</v>
      </c>
      <c r="G8">
        <f>$B$2</f>
        <v>1.25</v>
      </c>
      <c r="H8" s="3">
        <f>F8*(1-G8/100)*D8</f>
        <v>306125</v>
      </c>
      <c r="I8" s="3">
        <f>H8/(1+E8)^(A8-1)</f>
        <v>306125</v>
      </c>
    </row>
    <row r="9" spans="1:9" x14ac:dyDescent="0.25">
      <c r="A9">
        <v>2</v>
      </c>
      <c r="B9" s="1">
        <v>43497</v>
      </c>
      <c r="C9" s="1">
        <v>43525</v>
      </c>
      <c r="D9" s="2">
        <f t="shared" ref="D9:D18" si="0">C9-B9</f>
        <v>28</v>
      </c>
      <c r="E9" s="6">
        <f t="shared" ref="E9:E19" si="1">(1+$B$4)^(1/(365.25/D9))-1</f>
        <v>7.6308159116966756E-4</v>
      </c>
      <c r="F9">
        <v>10000</v>
      </c>
      <c r="G9">
        <f t="shared" ref="G9:G19" si="2">$B$2</f>
        <v>1.25</v>
      </c>
      <c r="H9" s="3">
        <f t="shared" ref="H9:H19" si="3">F9*(1-G9/100)*D9</f>
        <v>276500</v>
      </c>
      <c r="I9" s="3">
        <f t="shared" ref="I9:I19" si="4">H9/(1+E9)^(A9-1)</f>
        <v>276289.1688214328</v>
      </c>
    </row>
    <row r="10" spans="1:9" x14ac:dyDescent="0.25">
      <c r="A10">
        <v>3</v>
      </c>
      <c r="B10" s="1">
        <v>43525</v>
      </c>
      <c r="C10" s="1">
        <v>43556</v>
      </c>
      <c r="D10" s="2">
        <f t="shared" si="0"/>
        <v>31</v>
      </c>
      <c r="E10" s="6">
        <f t="shared" si="1"/>
        <v>8.4487486178130844E-4</v>
      </c>
      <c r="F10">
        <v>10000</v>
      </c>
      <c r="G10">
        <f t="shared" si="2"/>
        <v>1.25</v>
      </c>
      <c r="H10" s="3">
        <f t="shared" si="3"/>
        <v>306125</v>
      </c>
      <c r="I10" s="3">
        <f t="shared" si="4"/>
        <v>305608.38017668074</v>
      </c>
    </row>
    <row r="11" spans="1:9" x14ac:dyDescent="0.25">
      <c r="A11">
        <v>4</v>
      </c>
      <c r="B11" s="1">
        <v>43556</v>
      </c>
      <c r="C11" s="1">
        <v>43586</v>
      </c>
      <c r="D11" s="2">
        <f t="shared" si="0"/>
        <v>30</v>
      </c>
      <c r="E11" s="6">
        <f t="shared" si="1"/>
        <v>8.1760969548905216E-4</v>
      </c>
      <c r="F11">
        <v>10000</v>
      </c>
      <c r="G11">
        <f t="shared" si="2"/>
        <v>1.25</v>
      </c>
      <c r="H11" s="3">
        <f t="shared" si="3"/>
        <v>296250</v>
      </c>
      <c r="I11" s="3">
        <f t="shared" si="4"/>
        <v>295524.53599911189</v>
      </c>
    </row>
    <row r="12" spans="1:9" x14ac:dyDescent="0.25">
      <c r="A12">
        <v>5</v>
      </c>
      <c r="B12" s="1">
        <v>43586</v>
      </c>
      <c r="C12" s="1">
        <v>43617</v>
      </c>
      <c r="D12" s="2">
        <f t="shared" si="0"/>
        <v>31</v>
      </c>
      <c r="E12" s="6">
        <f t="shared" si="1"/>
        <v>8.4487486178130844E-4</v>
      </c>
      <c r="F12">
        <v>10000</v>
      </c>
      <c r="G12">
        <f t="shared" si="2"/>
        <v>1.25</v>
      </c>
      <c r="H12" s="3">
        <f t="shared" si="3"/>
        <v>306125</v>
      </c>
      <c r="I12" s="3">
        <f t="shared" si="4"/>
        <v>305092.63220649946</v>
      </c>
    </row>
    <row r="13" spans="1:9" x14ac:dyDescent="0.25">
      <c r="A13">
        <v>6</v>
      </c>
      <c r="B13" s="1">
        <v>43617</v>
      </c>
      <c r="C13" s="1">
        <v>43647</v>
      </c>
      <c r="D13" s="2">
        <f t="shared" si="0"/>
        <v>30</v>
      </c>
      <c r="E13" s="6">
        <f t="shared" si="1"/>
        <v>8.1760969548905216E-4</v>
      </c>
      <c r="F13">
        <v>10000</v>
      </c>
      <c r="G13">
        <f t="shared" si="2"/>
        <v>1.25</v>
      </c>
      <c r="H13" s="3">
        <f t="shared" si="3"/>
        <v>296250</v>
      </c>
      <c r="I13" s="3">
        <f t="shared" si="4"/>
        <v>295041.88056361087</v>
      </c>
    </row>
    <row r="14" spans="1:9" x14ac:dyDescent="0.25">
      <c r="A14">
        <v>7</v>
      </c>
      <c r="B14" s="1">
        <v>43647</v>
      </c>
      <c r="C14" s="1">
        <v>43678</v>
      </c>
      <c r="D14" s="2">
        <f t="shared" si="0"/>
        <v>31</v>
      </c>
      <c r="E14" s="6">
        <f t="shared" si="1"/>
        <v>8.4487486178130844E-4</v>
      </c>
      <c r="F14">
        <v>10000</v>
      </c>
      <c r="G14">
        <f t="shared" si="2"/>
        <v>1.25</v>
      </c>
      <c r="H14" s="3">
        <f t="shared" si="3"/>
        <v>306125</v>
      </c>
      <c r="I14" s="3">
        <f t="shared" si="4"/>
        <v>304577.75461810734</v>
      </c>
    </row>
    <row r="15" spans="1:9" x14ac:dyDescent="0.25">
      <c r="A15">
        <v>8</v>
      </c>
      <c r="B15" s="1">
        <v>43678</v>
      </c>
      <c r="C15" s="1">
        <v>43709</v>
      </c>
      <c r="D15" s="2">
        <f t="shared" si="0"/>
        <v>31</v>
      </c>
      <c r="E15" s="6">
        <f t="shared" si="1"/>
        <v>8.4487486178130844E-4</v>
      </c>
      <c r="F15">
        <v>10000</v>
      </c>
      <c r="G15">
        <f t="shared" si="2"/>
        <v>1.25</v>
      </c>
      <c r="H15" s="3">
        <f t="shared" si="3"/>
        <v>306125</v>
      </c>
      <c r="I15" s="3">
        <f t="shared" si="4"/>
        <v>304320.64175796486</v>
      </c>
    </row>
    <row r="16" spans="1:9" x14ac:dyDescent="0.25">
      <c r="A16">
        <v>9</v>
      </c>
      <c r="B16" s="1">
        <v>43709</v>
      </c>
      <c r="C16" s="1">
        <v>43739</v>
      </c>
      <c r="D16" s="2">
        <f t="shared" si="0"/>
        <v>30</v>
      </c>
      <c r="E16" s="6">
        <f t="shared" si="1"/>
        <v>8.1760969548905216E-4</v>
      </c>
      <c r="F16">
        <v>10000</v>
      </c>
      <c r="G16">
        <f t="shared" si="2"/>
        <v>1.25</v>
      </c>
      <c r="H16" s="3">
        <f t="shared" si="3"/>
        <v>296250</v>
      </c>
      <c r="I16" s="3">
        <f t="shared" si="4"/>
        <v>294319.3750341484</v>
      </c>
    </row>
    <row r="17" spans="1:9" x14ac:dyDescent="0.25">
      <c r="A17">
        <v>10</v>
      </c>
      <c r="B17" s="1">
        <v>43739</v>
      </c>
      <c r="C17" s="1">
        <v>43770</v>
      </c>
      <c r="D17" s="2">
        <f t="shared" si="0"/>
        <v>31</v>
      </c>
      <c r="E17" s="6">
        <f t="shared" si="1"/>
        <v>8.4487486178130844E-4</v>
      </c>
      <c r="F17">
        <v>10000</v>
      </c>
      <c r="G17">
        <f t="shared" si="2"/>
        <v>1.25</v>
      </c>
      <c r="H17" s="3">
        <f t="shared" si="3"/>
        <v>306125</v>
      </c>
      <c r="I17" s="3">
        <f t="shared" si="4"/>
        <v>303807.06698890845</v>
      </c>
    </row>
    <row r="18" spans="1:9" x14ac:dyDescent="0.25">
      <c r="A18">
        <v>11</v>
      </c>
      <c r="B18" s="1">
        <v>43770</v>
      </c>
      <c r="C18" s="1">
        <v>43800</v>
      </c>
      <c r="D18" s="2">
        <f t="shared" si="0"/>
        <v>30</v>
      </c>
      <c r="E18" s="6">
        <f t="shared" si="1"/>
        <v>8.1760969548905216E-4</v>
      </c>
      <c r="F18">
        <v>10000</v>
      </c>
      <c r="G18">
        <f t="shared" si="2"/>
        <v>1.25</v>
      </c>
      <c r="H18" s="3">
        <f t="shared" si="3"/>
        <v>296250</v>
      </c>
      <c r="I18" s="3">
        <f t="shared" si="4"/>
        <v>293838.68788696028</v>
      </c>
    </row>
    <row r="19" spans="1:9" x14ac:dyDescent="0.25">
      <c r="A19">
        <v>12</v>
      </c>
      <c r="B19" s="1">
        <v>43800</v>
      </c>
      <c r="C19" s="1">
        <v>43831</v>
      </c>
      <c r="D19" s="2">
        <f>C19-B19</f>
        <v>31</v>
      </c>
      <c r="E19" s="6">
        <f t="shared" si="1"/>
        <v>8.4487486178130844E-4</v>
      </c>
      <c r="F19">
        <v>10000</v>
      </c>
      <c r="G19">
        <f t="shared" si="2"/>
        <v>1.25</v>
      </c>
      <c r="H19" s="3">
        <f t="shared" si="3"/>
        <v>306125</v>
      </c>
      <c r="I19" s="3">
        <f t="shared" si="4"/>
        <v>303294.35893412383</v>
      </c>
    </row>
    <row r="20" spans="1:9" x14ac:dyDescent="0.25">
      <c r="E20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4D97-832D-4577-865A-6FB3FBD11AC5}">
  <dimension ref="A1:J20"/>
  <sheetViews>
    <sheetView workbookViewId="0">
      <selection activeCell="H1" sqref="H1"/>
    </sheetView>
  </sheetViews>
  <sheetFormatPr defaultRowHeight="15" x14ac:dyDescent="0.25"/>
  <cols>
    <col min="1" max="1" width="20.42578125" customWidth="1"/>
    <col min="2" max="2" width="15.42578125" customWidth="1"/>
    <col min="3" max="4" width="13.5703125" customWidth="1"/>
    <col min="5" max="5" width="25.140625" customWidth="1"/>
    <col min="6" max="6" width="18.28515625" customWidth="1"/>
    <col min="7" max="7" width="15.28515625" bestFit="1" customWidth="1"/>
    <col min="8" max="8" width="15" customWidth="1"/>
    <col min="9" max="9" width="32" customWidth="1"/>
    <col min="10" max="10" width="24.85546875" customWidth="1"/>
  </cols>
  <sheetData>
    <row r="1" spans="1:10" x14ac:dyDescent="0.25">
      <c r="A1" t="s">
        <v>3</v>
      </c>
      <c r="B1" s="4">
        <v>10000</v>
      </c>
      <c r="C1" t="s">
        <v>10</v>
      </c>
      <c r="F1" t="s">
        <v>15</v>
      </c>
      <c r="G1" s="8">
        <f>SUM(J8:J19)</f>
        <v>3224513.9657229874</v>
      </c>
      <c r="H1" t="s">
        <v>24</v>
      </c>
    </row>
    <row r="2" spans="1:10" x14ac:dyDescent="0.25">
      <c r="A2" t="s">
        <v>4</v>
      </c>
      <c r="B2" s="4">
        <v>1.25</v>
      </c>
      <c r="C2" t="s">
        <v>11</v>
      </c>
      <c r="F2" t="s">
        <v>16</v>
      </c>
      <c r="G2" s="8">
        <v>3224513.97</v>
      </c>
    </row>
    <row r="3" spans="1:10" x14ac:dyDescent="0.25">
      <c r="A3" t="s">
        <v>12</v>
      </c>
      <c r="B3" s="4">
        <v>1000</v>
      </c>
      <c r="C3" t="s">
        <v>10</v>
      </c>
    </row>
    <row r="4" spans="1:10" x14ac:dyDescent="0.25">
      <c r="A4" t="s">
        <v>13</v>
      </c>
      <c r="B4" s="4">
        <v>0.01</v>
      </c>
      <c r="C4" t="s">
        <v>22</v>
      </c>
    </row>
    <row r="5" spans="1:10" x14ac:dyDescent="0.25">
      <c r="A5" t="s">
        <v>17</v>
      </c>
      <c r="B5" s="4" t="s">
        <v>18</v>
      </c>
    </row>
    <row r="7" spans="1:10" x14ac:dyDescent="0.25">
      <c r="A7" t="s">
        <v>0</v>
      </c>
      <c r="B7" t="s">
        <v>1</v>
      </c>
      <c r="C7" t="s">
        <v>2</v>
      </c>
      <c r="D7" t="s">
        <v>7</v>
      </c>
      <c r="E7" t="s">
        <v>14</v>
      </c>
      <c r="F7" t="s">
        <v>3</v>
      </c>
      <c r="G7" t="s">
        <v>5</v>
      </c>
      <c r="H7" t="s">
        <v>6</v>
      </c>
      <c r="I7" t="s">
        <v>23</v>
      </c>
      <c r="J7" t="s">
        <v>9</v>
      </c>
    </row>
    <row r="8" spans="1:10" x14ac:dyDescent="0.25">
      <c r="A8">
        <v>1</v>
      </c>
      <c r="B8" s="1">
        <v>43466</v>
      </c>
      <c r="C8" s="1">
        <v>43497</v>
      </c>
      <c r="D8" s="2">
        <f>C8-B8</f>
        <v>31</v>
      </c>
      <c r="E8" s="6">
        <f>(1+$B$4)^(1/(365.25/D8))-1</f>
        <v>8.4487486178130844E-4</v>
      </c>
      <c r="F8">
        <v>10000</v>
      </c>
      <c r="G8">
        <f>$B$2</f>
        <v>1.25</v>
      </c>
      <c r="H8" s="3">
        <f>F8*(1-G8/100)*D8</f>
        <v>306125</v>
      </c>
      <c r="I8" s="3">
        <f>H8-$B$3*D8</f>
        <v>275125</v>
      </c>
      <c r="J8" s="3">
        <f>I8/(1+E8)^(A8-1)</f>
        <v>275125</v>
      </c>
    </row>
    <row r="9" spans="1:10" x14ac:dyDescent="0.25">
      <c r="A9">
        <v>2</v>
      </c>
      <c r="B9" s="1">
        <v>43497</v>
      </c>
      <c r="C9" s="1">
        <v>43525</v>
      </c>
      <c r="D9" s="2">
        <f t="shared" ref="D9:D18" si="0">C9-B9</f>
        <v>28</v>
      </c>
      <c r="E9" s="6">
        <f t="shared" ref="E9:E19" si="1">(1+$B$4)^(1/(365.25/D9))-1</f>
        <v>7.6308159116966756E-4</v>
      </c>
      <c r="F9">
        <v>10000</v>
      </c>
      <c r="G9">
        <f t="shared" ref="G9:G19" si="2">$B$2</f>
        <v>1.25</v>
      </c>
      <c r="H9" s="3">
        <f t="shared" ref="H9:H19" si="3">F9*(1-G9/100)*D9</f>
        <v>276500</v>
      </c>
      <c r="I9" s="3">
        <f t="shared" ref="I9:I19" si="4">H9-$B$3*D9</f>
        <v>248500</v>
      </c>
      <c r="J9" s="3">
        <f t="shared" ref="J9:J19" si="5">I9/(1+E9)^(A9-1)</f>
        <v>248310.51881419911</v>
      </c>
    </row>
    <row r="10" spans="1:10" x14ac:dyDescent="0.25">
      <c r="A10">
        <v>3</v>
      </c>
      <c r="B10" s="1">
        <v>43525</v>
      </c>
      <c r="C10" s="1">
        <v>43556</v>
      </c>
      <c r="D10" s="2">
        <f t="shared" si="0"/>
        <v>31</v>
      </c>
      <c r="E10" s="6">
        <f t="shared" si="1"/>
        <v>8.4487486178130844E-4</v>
      </c>
      <c r="F10">
        <v>10000</v>
      </c>
      <c r="G10">
        <f t="shared" si="2"/>
        <v>1.25</v>
      </c>
      <c r="H10" s="3">
        <f t="shared" si="3"/>
        <v>306125</v>
      </c>
      <c r="I10" s="3">
        <f t="shared" si="4"/>
        <v>275125</v>
      </c>
      <c r="J10" s="3">
        <f t="shared" si="5"/>
        <v>274660.69610815612</v>
      </c>
    </row>
    <row r="11" spans="1:10" x14ac:dyDescent="0.25">
      <c r="A11">
        <v>4</v>
      </c>
      <c r="B11" s="1">
        <v>43556</v>
      </c>
      <c r="C11" s="1">
        <v>43586</v>
      </c>
      <c r="D11" s="2">
        <f t="shared" si="0"/>
        <v>30</v>
      </c>
      <c r="E11" s="6">
        <f t="shared" si="1"/>
        <v>8.1760969548905216E-4</v>
      </c>
      <c r="F11">
        <v>10000</v>
      </c>
      <c r="G11">
        <f t="shared" si="2"/>
        <v>1.25</v>
      </c>
      <c r="H11" s="3">
        <f t="shared" si="3"/>
        <v>296250</v>
      </c>
      <c r="I11" s="3">
        <f t="shared" si="4"/>
        <v>266250</v>
      </c>
      <c r="J11" s="3">
        <f t="shared" si="5"/>
        <v>265598.00070806255</v>
      </c>
    </row>
    <row r="12" spans="1:10" x14ac:dyDescent="0.25">
      <c r="A12">
        <v>5</v>
      </c>
      <c r="B12" s="1">
        <v>43586</v>
      </c>
      <c r="C12" s="1">
        <v>43617</v>
      </c>
      <c r="D12" s="2">
        <f t="shared" si="0"/>
        <v>31</v>
      </c>
      <c r="E12" s="6">
        <f t="shared" si="1"/>
        <v>8.4487486178130844E-4</v>
      </c>
      <c r="F12">
        <v>10000</v>
      </c>
      <c r="G12">
        <f t="shared" si="2"/>
        <v>1.25</v>
      </c>
      <c r="H12" s="3">
        <f t="shared" si="3"/>
        <v>306125</v>
      </c>
      <c r="I12" s="3">
        <f t="shared" si="4"/>
        <v>275125</v>
      </c>
      <c r="J12" s="3">
        <f t="shared" si="5"/>
        <v>274197.17578052485</v>
      </c>
    </row>
    <row r="13" spans="1:10" x14ac:dyDescent="0.25">
      <c r="A13">
        <v>6</v>
      </c>
      <c r="B13" s="1">
        <v>43617</v>
      </c>
      <c r="C13" s="1">
        <v>43647</v>
      </c>
      <c r="D13" s="2">
        <f t="shared" si="0"/>
        <v>30</v>
      </c>
      <c r="E13" s="6">
        <f t="shared" si="1"/>
        <v>8.1760969548905216E-4</v>
      </c>
      <c r="F13">
        <v>10000</v>
      </c>
      <c r="G13">
        <f t="shared" si="2"/>
        <v>1.25</v>
      </c>
      <c r="H13" s="3">
        <f t="shared" si="3"/>
        <v>296250</v>
      </c>
      <c r="I13" s="3">
        <f t="shared" si="4"/>
        <v>266250</v>
      </c>
      <c r="J13" s="3">
        <f t="shared" si="5"/>
        <v>265164.2217723591</v>
      </c>
    </row>
    <row r="14" spans="1:10" x14ac:dyDescent="0.25">
      <c r="A14">
        <v>7</v>
      </c>
      <c r="B14" s="1">
        <v>43647</v>
      </c>
      <c r="C14" s="1">
        <v>43678</v>
      </c>
      <c r="D14" s="2">
        <f t="shared" si="0"/>
        <v>31</v>
      </c>
      <c r="E14" s="6">
        <f t="shared" si="1"/>
        <v>8.4487486178130844E-4</v>
      </c>
      <c r="F14">
        <v>10000</v>
      </c>
      <c r="G14">
        <f t="shared" si="2"/>
        <v>1.25</v>
      </c>
      <c r="H14" s="3">
        <f t="shared" si="3"/>
        <v>306125</v>
      </c>
      <c r="I14" s="3">
        <f t="shared" si="4"/>
        <v>275125</v>
      </c>
      <c r="J14" s="3">
        <f t="shared" si="5"/>
        <v>273734.43769475474</v>
      </c>
    </row>
    <row r="15" spans="1:10" x14ac:dyDescent="0.25">
      <c r="A15">
        <v>8</v>
      </c>
      <c r="B15" s="1">
        <v>43678</v>
      </c>
      <c r="C15" s="1">
        <v>43709</v>
      </c>
      <c r="D15" s="2">
        <f t="shared" si="0"/>
        <v>31</v>
      </c>
      <c r="E15" s="6">
        <f t="shared" si="1"/>
        <v>8.4487486178130844E-4</v>
      </c>
      <c r="F15">
        <v>10000</v>
      </c>
      <c r="G15">
        <f t="shared" si="2"/>
        <v>1.25</v>
      </c>
      <c r="H15" s="3">
        <f t="shared" si="3"/>
        <v>306125</v>
      </c>
      <c r="I15" s="3">
        <f t="shared" si="4"/>
        <v>275125</v>
      </c>
      <c r="J15" s="3">
        <f t="shared" si="5"/>
        <v>273503.3615799431</v>
      </c>
    </row>
    <row r="16" spans="1:10" x14ac:dyDescent="0.25">
      <c r="A16">
        <v>9</v>
      </c>
      <c r="B16" s="1">
        <v>43709</v>
      </c>
      <c r="C16" s="1">
        <v>43739</v>
      </c>
      <c r="D16" s="2">
        <f t="shared" si="0"/>
        <v>30</v>
      </c>
      <c r="E16" s="6">
        <f t="shared" si="1"/>
        <v>8.1760969548905216E-4</v>
      </c>
      <c r="F16">
        <v>10000</v>
      </c>
      <c r="G16">
        <f t="shared" si="2"/>
        <v>1.25</v>
      </c>
      <c r="H16" s="3">
        <f t="shared" si="3"/>
        <v>296250</v>
      </c>
      <c r="I16" s="3">
        <f t="shared" si="4"/>
        <v>266250</v>
      </c>
      <c r="J16" s="3">
        <f t="shared" si="5"/>
        <v>264514.88135980425</v>
      </c>
    </row>
    <row r="17" spans="1:10" x14ac:dyDescent="0.25">
      <c r="A17">
        <v>10</v>
      </c>
      <c r="B17" s="1">
        <v>43739</v>
      </c>
      <c r="C17" s="1">
        <v>43770</v>
      </c>
      <c r="D17" s="2">
        <f t="shared" si="0"/>
        <v>31</v>
      </c>
      <c r="E17" s="6">
        <f t="shared" si="1"/>
        <v>8.4487486178130844E-4</v>
      </c>
      <c r="F17">
        <v>10000</v>
      </c>
      <c r="G17">
        <f t="shared" si="2"/>
        <v>1.25</v>
      </c>
      <c r="H17" s="3">
        <f t="shared" si="3"/>
        <v>306125</v>
      </c>
      <c r="I17" s="3">
        <f t="shared" si="4"/>
        <v>275125</v>
      </c>
      <c r="J17" s="3">
        <f t="shared" si="5"/>
        <v>273041.79438243672</v>
      </c>
    </row>
    <row r="18" spans="1:10" x14ac:dyDescent="0.25">
      <c r="A18">
        <v>11</v>
      </c>
      <c r="B18" s="1">
        <v>43770</v>
      </c>
      <c r="C18" s="1">
        <v>43800</v>
      </c>
      <c r="D18" s="2">
        <f t="shared" si="0"/>
        <v>30</v>
      </c>
      <c r="E18" s="6">
        <f t="shared" si="1"/>
        <v>8.1760969548905216E-4</v>
      </c>
      <c r="F18">
        <v>10000</v>
      </c>
      <c r="G18">
        <f t="shared" si="2"/>
        <v>1.25</v>
      </c>
      <c r="H18" s="3">
        <f t="shared" si="3"/>
        <v>296250</v>
      </c>
      <c r="I18" s="3">
        <f t="shared" si="4"/>
        <v>266250</v>
      </c>
      <c r="J18" s="3">
        <f t="shared" si="5"/>
        <v>264082.87139207823</v>
      </c>
    </row>
    <row r="19" spans="1:10" x14ac:dyDescent="0.25">
      <c r="A19">
        <v>12</v>
      </c>
      <c r="B19" s="1">
        <v>43800</v>
      </c>
      <c r="C19" s="1">
        <v>43831</v>
      </c>
      <c r="D19" s="2">
        <f>C19-B19</f>
        <v>31</v>
      </c>
      <c r="E19" s="6">
        <f t="shared" si="1"/>
        <v>8.4487486178130844E-4</v>
      </c>
      <c r="F19">
        <v>10000</v>
      </c>
      <c r="G19">
        <f t="shared" si="2"/>
        <v>1.25</v>
      </c>
      <c r="H19" s="3">
        <f t="shared" si="3"/>
        <v>306125</v>
      </c>
      <c r="I19" s="3">
        <f t="shared" si="4"/>
        <v>275125</v>
      </c>
      <c r="J19" s="3">
        <f t="shared" si="5"/>
        <v>272581.00613066828</v>
      </c>
    </row>
    <row r="20" spans="1:10" x14ac:dyDescent="0.25">
      <c r="E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Every 15 days</vt:lpstr>
      <vt:lpstr>Every 30 days</vt:lpstr>
      <vt:lpstr>Monthly</vt:lpstr>
      <vt:lpstr>Monthly with Service Fee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Chenguang Ma</dc:creator>
  <cp:lastModifiedBy>Chenguang Ma</cp:lastModifiedBy>
  <dcterms:created xsi:type="dcterms:W3CDTF">2019-08-27T07:51:43Z</dcterms:created>
  <dcterms:modified xsi:type="dcterms:W3CDTF">2019-08-28T02:44:56Z</dcterms:modified>
</cp:coreProperties>
</file>