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williams\Documents\"/>
    </mc:Choice>
  </mc:AlternateContent>
  <xr:revisionPtr revIDLastSave="0" documentId="13_ncr:1_{4B630E99-BBC4-41AB-A112-78E65DEFBDE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lculation breakdown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9" l="1"/>
  <c r="F16" i="9"/>
  <c r="F15" i="9"/>
  <c r="F14" i="9"/>
  <c r="B7" i="9"/>
  <c r="B9" i="9" s="1"/>
  <c r="N30" i="9"/>
  <c r="K30" i="9"/>
  <c r="H30" i="9"/>
  <c r="E30" i="9"/>
  <c r="N29" i="9"/>
  <c r="K29" i="9"/>
  <c r="H29" i="9"/>
  <c r="E29" i="9"/>
  <c r="B29" i="9"/>
  <c r="B31" i="9" s="1"/>
  <c r="B14" i="9"/>
  <c r="B30" i="9" l="1"/>
  <c r="B34" i="9"/>
  <c r="B3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tc={0A69D93C-9214-4859-A84F-9F87EBF38AD1}</author>
  </authors>
  <commentList>
    <comment ref="B34" authorId="0" shapeId="0" xr:uid="{0A69D93C-9214-4859-A84F-9F87EBF38AD1}">
      <text>
        <t>[Threaded comment]
Your version of Excel allows you to read this threaded comment; however, any edits to it will get removed if the file is opened in a newer version of Excel. Learn more: https://go.microsoft.com/fwlink/?linkid=870924
Comment:
    Reflects what is in the benchmark estiamte</t>
      </text>
    </comment>
  </commentList>
</comments>
</file>

<file path=xl/sharedStrings.xml><?xml version="1.0" encoding="utf-8"?>
<sst xmlns="http://schemas.openxmlformats.org/spreadsheetml/2006/main" count="61" uniqueCount="34">
  <si>
    <t>Voyage Duration</t>
  </si>
  <si>
    <t>Days</t>
  </si>
  <si>
    <t>USD/Day</t>
  </si>
  <si>
    <t>Market  Rate</t>
  </si>
  <si>
    <t>TC Exposure</t>
  </si>
  <si>
    <t xml:space="preserve">Port expenses </t>
  </si>
  <si>
    <t>USD</t>
  </si>
  <si>
    <t>Misc Expenses</t>
  </si>
  <si>
    <t>Grade</t>
  </si>
  <si>
    <t>Consumption Qty</t>
  </si>
  <si>
    <t>MT</t>
  </si>
  <si>
    <t>Contract Price</t>
  </si>
  <si>
    <t>USD/MT</t>
  </si>
  <si>
    <t>Market Rate</t>
  </si>
  <si>
    <t xml:space="preserve">Bunker expense </t>
  </si>
  <si>
    <t>Bunker Exposure</t>
  </si>
  <si>
    <t xml:space="preserve">Total Expenses </t>
  </si>
  <si>
    <t>Net PnL</t>
  </si>
  <si>
    <t xml:space="preserve">TCE </t>
  </si>
  <si>
    <t>Manual Exposure</t>
  </si>
  <si>
    <t>Contract Qty</t>
  </si>
  <si>
    <t>Contract Rate</t>
  </si>
  <si>
    <t xml:space="preserve">Commissions </t>
  </si>
  <si>
    <t xml:space="preserve">Revenue </t>
  </si>
  <si>
    <t xml:space="preserve">Commission percentage </t>
  </si>
  <si>
    <t>TCE</t>
  </si>
  <si>
    <t>Rate</t>
  </si>
  <si>
    <t xml:space="preserve">Expenses </t>
  </si>
  <si>
    <t>HSF</t>
  </si>
  <si>
    <t>LSF</t>
  </si>
  <si>
    <t>MGO</t>
  </si>
  <si>
    <t>LGO</t>
  </si>
  <si>
    <t>Expenses</t>
  </si>
  <si>
    <t>Voyage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</si>
</sst>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-[$$-409]* #,##0.00_ ;_-[$$-409]* \-#,##0.00\ ;_-[$$-409]* &quot;-&quot;??_ ;_-@_ "/>
    <numFmt numFmtId="169" formatCode="_-[$$-409]* #,##0.0000_ ;_-[$$-409]* \-#,##0.0000\ ;_-[$$-409]* &quot;-&quot;??_ ;_-@_ 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indexed="81"/>
      <name val="Tahoma"/>
      <charset val="1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757"/>
        <bgColor indexed="64"/>
      </patternFill>
    </fill>
  </fills>
  <borders count="2">
    <border>
      <left/>
      <right/>
      <top/>
      <bottom/>
      <diagonal/>
    </border>
    <border>
      <left/>
      <right style="thick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0" xfId="0" applyFont="1"/>
    <xf numFmtId="168" fontId="0" fillId="0" borderId="0" xfId="0" applyNumberFormat="1"/>
    <xf numFmtId="0" fontId="2" fillId="6" borderId="0" xfId="0" applyFont="1" applyFill="1"/>
    <xf numFmtId="0" fontId="5" fillId="3" borderId="0" xfId="3"/>
    <xf numFmtId="0" fontId="4" fillId="2" borderId="0" xfId="2"/>
    <xf numFmtId="0" fontId="0" fillId="0" borderId="1" xfId="0" applyBorder="1"/>
    <xf numFmtId="0" fontId="0" fillId="5" borderId="0" xfId="0" applyFill="1"/>
    <xf numFmtId="168" fontId="0" fillId="4" borderId="0" xfId="0" applyNumberFormat="1" applyFill="1"/>
    <xf numFmtId="169" fontId="0" fillId="0" borderId="0" xfId="0" applyNumberFormat="1"/>
    <xf numFmtId="10" fontId="0" fillId="0" borderId="0" xfId="1" applyNumberFormat="1" applyFont="1"/>
    <xf numFmtId="0" fontId="7" fillId="7" borderId="0" xfId="3" applyFont="1" applyFill="1"/>
    <xf numFmtId="0" fontId="0" fillId="0" borderId="0" xfId="0" applyNumberFormat="1"/>
  </cellXfs>
  <cellStyles count="5">
    <cellStyle name="Bad" xfId="3" builtinId="27"/>
    <cellStyle name="Good" xfId="2" builtinId="26"/>
    <cellStyle name="Normal" xfId="0" builtinId="0"/>
    <cellStyle name="Normal 2" xfId="4" xr:uid="{60829010-66CB-41CC-924F-98F20BB3120C}"/>
    <cellStyle name="Percent" xfId="1" builtinId="5"/>
  </cellStyles>
  <dxfs count="0"/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idan Williams" id="{E95BC9F3-C4AD-45F0-A35A-3D2EAC7E7218}" userId="S::awilliams@veson.com::ba34f12b-7afd-4fdd-b03d-7122e8e193e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4" dT="2019-09-11T11:05:00.39" personId="{E95BC9F3-C4AD-45F0-A35A-3D2EAC7E7218}" id="{0A69D93C-9214-4859-A84F-9F87EBF38AD1}">
    <text>Reflects what is in the benchmark estiamte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18B1A-EC0F-4C79-A6C0-DD18558B81C3}">
  <dimension ref="A2:P49"/>
  <sheetViews>
    <sheetView tabSelected="1" workbookViewId="0">
      <selection activeCell="S27" sqref="S27"/>
    </sheetView>
  </sheetViews>
  <sheetFormatPr defaultRowHeight="15" x14ac:dyDescent="0.25"/>
  <cols>
    <col min="1" max="1" width="29.85546875" bestFit="1" customWidth="1"/>
    <col min="2" max="2" width="12.28515625" bestFit="1" customWidth="1"/>
    <col min="4" max="4" width="16.5703125" bestFit="1" customWidth="1"/>
    <col min="5" max="5" width="21" bestFit="1" customWidth="1"/>
    <col min="6" max="6" width="12" bestFit="1" customWidth="1"/>
  </cols>
  <sheetData>
    <row r="2" spans="1:8" x14ac:dyDescent="0.25">
      <c r="A2" s="1" t="s">
        <v>19</v>
      </c>
    </row>
    <row r="4" spans="1:8" x14ac:dyDescent="0.25">
      <c r="A4" t="s">
        <v>20</v>
      </c>
      <c r="C4" t="s">
        <v>10</v>
      </c>
    </row>
    <row r="5" spans="1:8" x14ac:dyDescent="0.25">
      <c r="A5" t="s">
        <v>21</v>
      </c>
      <c r="B5" s="2"/>
      <c r="C5" t="s">
        <v>12</v>
      </c>
    </row>
    <row r="6" spans="1:8" x14ac:dyDescent="0.25">
      <c r="A6" t="s">
        <v>24</v>
      </c>
      <c r="B6" s="10"/>
    </row>
    <row r="7" spans="1:8" x14ac:dyDescent="0.25">
      <c r="A7" t="s">
        <v>22</v>
      </c>
      <c r="B7" s="2">
        <f>(B4*B5)*B6</f>
        <v>0</v>
      </c>
    </row>
    <row r="8" spans="1:8" x14ac:dyDescent="0.25">
      <c r="B8" s="2"/>
    </row>
    <row r="9" spans="1:8" x14ac:dyDescent="0.25">
      <c r="A9" s="5" t="s">
        <v>23</v>
      </c>
      <c r="B9" s="8">
        <f>(B4*B5)-B7</f>
        <v>0</v>
      </c>
      <c r="H9" s="2"/>
    </row>
    <row r="11" spans="1:8" x14ac:dyDescent="0.25">
      <c r="A11" t="s">
        <v>0</v>
      </c>
      <c r="C11" t="s">
        <v>1</v>
      </c>
    </row>
    <row r="12" spans="1:8" x14ac:dyDescent="0.25">
      <c r="A12" t="s">
        <v>26</v>
      </c>
      <c r="B12" s="2"/>
      <c r="C12" t="s">
        <v>2</v>
      </c>
    </row>
    <row r="13" spans="1:8" x14ac:dyDescent="0.25">
      <c r="A13" t="s">
        <v>3</v>
      </c>
      <c r="B13" s="2"/>
      <c r="C13" t="s">
        <v>2</v>
      </c>
    </row>
    <row r="14" spans="1:8" x14ac:dyDescent="0.25">
      <c r="A14" s="3" t="s">
        <v>4</v>
      </c>
      <c r="B14" s="2">
        <f>(B12-B13)*B11</f>
        <v>0</v>
      </c>
      <c r="E14" s="5" t="s">
        <v>23</v>
      </c>
      <c r="F14" s="2">
        <f>B9</f>
        <v>0</v>
      </c>
    </row>
    <row r="15" spans="1:8" x14ac:dyDescent="0.25">
      <c r="E15" s="4" t="s">
        <v>32</v>
      </c>
      <c r="F15" s="2">
        <f>B31</f>
        <v>0</v>
      </c>
    </row>
    <row r="16" spans="1:8" x14ac:dyDescent="0.25">
      <c r="E16" t="s">
        <v>33</v>
      </c>
      <c r="F16">
        <f>B11</f>
        <v>0</v>
      </c>
    </row>
    <row r="17" spans="1:16" x14ac:dyDescent="0.25">
      <c r="A17" s="11" t="s">
        <v>27</v>
      </c>
      <c r="E17" t="s">
        <v>25</v>
      </c>
      <c r="F17" s="12" t="e">
        <f>(F14-F15)/F16</f>
        <v>#DIV/0!</v>
      </c>
    </row>
    <row r="18" spans="1:16" x14ac:dyDescent="0.25">
      <c r="A18" s="4" t="s">
        <v>5</v>
      </c>
      <c r="B18" s="2"/>
      <c r="C18" t="s">
        <v>6</v>
      </c>
    </row>
    <row r="19" spans="1:16" x14ac:dyDescent="0.25">
      <c r="A19" s="4" t="s">
        <v>7</v>
      </c>
      <c r="B19" s="2"/>
      <c r="C19" t="s">
        <v>6</v>
      </c>
    </row>
    <row r="20" spans="1:16" x14ac:dyDescent="0.25">
      <c r="A20" s="4"/>
      <c r="B20" s="2"/>
      <c r="C20" t="s">
        <v>6</v>
      </c>
    </row>
    <row r="21" spans="1:16" x14ac:dyDescent="0.25">
      <c r="A21" s="4"/>
      <c r="B21" s="2"/>
      <c r="C21" t="s">
        <v>6</v>
      </c>
    </row>
    <row r="24" spans="1:16" x14ac:dyDescent="0.25">
      <c r="D24" t="s">
        <v>8</v>
      </c>
      <c r="E24" t="s">
        <v>28</v>
      </c>
      <c r="H24" t="s">
        <v>29</v>
      </c>
      <c r="K24" t="s">
        <v>30</v>
      </c>
      <c r="N24" t="s">
        <v>31</v>
      </c>
      <c r="P24" s="6"/>
    </row>
    <row r="25" spans="1:16" x14ac:dyDescent="0.25">
      <c r="D25" t="s">
        <v>9</v>
      </c>
      <c r="F25" t="s">
        <v>10</v>
      </c>
      <c r="I25" t="s">
        <v>10</v>
      </c>
      <c r="L25" t="s">
        <v>10</v>
      </c>
      <c r="O25" t="s">
        <v>10</v>
      </c>
      <c r="P25" s="6"/>
    </row>
    <row r="26" spans="1:16" x14ac:dyDescent="0.25">
      <c r="D26" t="s">
        <v>11</v>
      </c>
      <c r="F26" t="s">
        <v>12</v>
      </c>
      <c r="I26" t="s">
        <v>12</v>
      </c>
      <c r="L26" t="s">
        <v>12</v>
      </c>
      <c r="O26" t="s">
        <v>12</v>
      </c>
      <c r="P26" s="6"/>
    </row>
    <row r="27" spans="1:16" x14ac:dyDescent="0.25">
      <c r="D27" t="s">
        <v>13</v>
      </c>
      <c r="F27" t="s">
        <v>12</v>
      </c>
      <c r="I27" t="s">
        <v>12</v>
      </c>
      <c r="L27" t="s">
        <v>12</v>
      </c>
      <c r="O27" t="s">
        <v>12</v>
      </c>
      <c r="P27" s="6"/>
    </row>
    <row r="28" spans="1:16" x14ac:dyDescent="0.25">
      <c r="P28" s="6"/>
    </row>
    <row r="29" spans="1:16" x14ac:dyDescent="0.25">
      <c r="A29" s="4" t="s">
        <v>14</v>
      </c>
      <c r="B29" s="2">
        <f>SUM(E29,H29,K29,N29)</f>
        <v>0</v>
      </c>
      <c r="E29" s="2">
        <f>E25*E26</f>
        <v>0</v>
      </c>
      <c r="F29" t="s">
        <v>6</v>
      </c>
      <c r="H29" s="2">
        <f>H25*H26</f>
        <v>0</v>
      </c>
      <c r="I29" t="s">
        <v>6</v>
      </c>
      <c r="K29" s="2">
        <f>K25*K26</f>
        <v>0</v>
      </c>
      <c r="L29" t="s">
        <v>6</v>
      </c>
      <c r="N29" s="2">
        <f>N25*N26</f>
        <v>0</v>
      </c>
      <c r="O29" t="s">
        <v>6</v>
      </c>
      <c r="P29" s="6"/>
    </row>
    <row r="30" spans="1:16" x14ac:dyDescent="0.25">
      <c r="A30" s="3" t="s">
        <v>15</v>
      </c>
      <c r="B30" s="2">
        <f>SUM(E30,H30,K30,N30)</f>
        <v>0</v>
      </c>
      <c r="E30" s="2">
        <f>(E26-E27)*E25</f>
        <v>0</v>
      </c>
      <c r="F30" t="s">
        <v>6</v>
      </c>
      <c r="H30" s="2">
        <f>(H26-H27)*H25</f>
        <v>0</v>
      </c>
      <c r="I30" t="s">
        <v>6</v>
      </c>
      <c r="K30" s="2">
        <f>(K26-K27)*K25</f>
        <v>0</v>
      </c>
      <c r="L30" t="s">
        <v>6</v>
      </c>
      <c r="N30" s="2">
        <f>(N26-N27)*N25</f>
        <v>0</v>
      </c>
      <c r="O30" t="s">
        <v>6</v>
      </c>
      <c r="P30" s="6"/>
    </row>
    <row r="31" spans="1:16" x14ac:dyDescent="0.25">
      <c r="A31" s="4" t="s">
        <v>16</v>
      </c>
      <c r="B31" s="2">
        <f>B18+B19+B29</f>
        <v>0</v>
      </c>
    </row>
    <row r="32" spans="1:16" x14ac:dyDescent="0.25">
      <c r="A32" s="7" t="s">
        <v>17</v>
      </c>
      <c r="B32" s="8">
        <f>B9-B31</f>
        <v>0</v>
      </c>
      <c r="C32" t="s">
        <v>6</v>
      </c>
    </row>
    <row r="34" spans="1:3" x14ac:dyDescent="0.25">
      <c r="A34" t="s">
        <v>18</v>
      </c>
      <c r="B34" t="e">
        <f>(B9-B31)/B11</f>
        <v>#DIV/0!</v>
      </c>
      <c r="C34" t="s">
        <v>2</v>
      </c>
    </row>
    <row r="38" spans="1:3" x14ac:dyDescent="0.25">
      <c r="B38" s="2"/>
    </row>
    <row r="39" spans="1:3" x14ac:dyDescent="0.25">
      <c r="B39" s="2"/>
    </row>
    <row r="40" spans="1:3" x14ac:dyDescent="0.25">
      <c r="B40" s="2"/>
    </row>
    <row r="41" spans="1:3" x14ac:dyDescent="0.25">
      <c r="B41" s="2"/>
    </row>
    <row r="42" spans="1:3" x14ac:dyDescent="0.25">
      <c r="B42" s="2"/>
    </row>
    <row r="43" spans="1:3" x14ac:dyDescent="0.25">
      <c r="B43" s="2"/>
    </row>
    <row r="44" spans="1:3" x14ac:dyDescent="0.25">
      <c r="B44" s="2"/>
    </row>
    <row r="45" spans="1:3" x14ac:dyDescent="0.25">
      <c r="B45" s="2"/>
    </row>
    <row r="46" spans="1:3" x14ac:dyDescent="0.25">
      <c r="B46" s="2"/>
    </row>
    <row r="47" spans="1:3" x14ac:dyDescent="0.25">
      <c r="B47" s="2"/>
    </row>
    <row r="49" spans="2:2" x14ac:dyDescent="0.25">
      <c r="B49" s="9"/>
    </row>
  </sheetData>
  <pageMargins left="0.7" right="0.7" top="0.75" bottom="0.75" header="0.3" footer="0.3"/>
  <pageSetup paperSize="9" orientation="portrait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Calculation breakdown</vt:lpstr>
    </vt:vector>
  </TitlesOfParts>
  <Company>Glencore International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Mueller, Ramon (Baar - CH)</dc:creator>
  <cp:lastModifiedBy>Aidan Williams</cp:lastModifiedBy>
  <dcterms:created xsi:type="dcterms:W3CDTF">2020-11-10T17:11:28Z</dcterms:created>
  <dcterms:modified xsi:type="dcterms:W3CDTF">2020-12-03T12:44:18Z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